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156" activeTab="1"/>
  </bookViews>
  <sheets>
    <sheet name="Доходы" sheetId="1" r:id="rId1"/>
    <sheet name="Расходы" sheetId="2" r:id="rId2"/>
    <sheet name="Источники деф.бюд.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<sst xmlns="http://schemas.openxmlformats.org/spreadsheetml/2006/main" count="271" uniqueCount="175">
  <si>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</si>
  <si>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</si>
  <si>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</si>
  <si>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</si>
  <si>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</si>
  <si>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</si>
  <si>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</si>
  <si>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</si>
  <si>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</si>
  <si>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</si>
  <si>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</si>
  <si>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</si>
  <si>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</si>
  <si>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</si>
  <si>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</si>
  <si>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Назначено (тыс.руб.)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</si>
  <si>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</si>
  <si>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</si>
  <si>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</si>
  <si>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</si>
  <si>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</si>
  <si>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</si>
  <si>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</si>
  <si>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</si>
  <si>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</si>
  <si>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</si>
  <si>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</si>
  <si>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</si>
  <si>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</si>
  <si>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</si>
  <si>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</si>
  <si>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</si>
  <si>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</si>
  <si>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</si>
  <si>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</si>
  <si>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</si>
  <si>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</si>
  <si>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</si>
  <si>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</si>
  <si>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</si>
  <si>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</si>
  <si>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</si>
  <si>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</si>
  <si>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</si>
  <si>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</si>
  <si>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</si>
  <si>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</si>
  <si>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</si>
  <si>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</si>
  <si>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</si>
  <si>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</si>
  <si>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</si>
  <si>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Прочие субсидии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</si>
  <si>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</si>
  <si>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</si>
  <si>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</si>
  <si>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</si>
  <si>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</si>
  <si>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</si>
  <si>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</si>
  <si>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</si>
  <si>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</si>
  <si>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</si>
  <si>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</si>
  <si>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</si>
  <si>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</si>
  <si>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</si>
  <si>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</si>
  <si>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</si>
  <si>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</si>
  <si>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</si>
  <si>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</si>
  <si>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</si>
  <si>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</si>
  <si>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</si>
  <si>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</si>
  <si>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Благоустройство</t>
  </si>
  <si>
    <t>МУНИЦИПАЛЬНАЯ  ПРОГРАММА ГОРОДСКОГО ПОСЕЛЕНИЯ РОЩИНСКИЙ "БЛАГОУСТРОЙСТВО ТЕРРИТОРИИ ГОРОДСКОГО ПОСЕЛЕНИЯ РОЩИНСКИЙ НА 2014-2016 ГОДА "</t>
  </si>
  <si>
    <t>Молодежная политика и оздоровление детей</t>
  </si>
  <si>
    <t>МУНИЦИПАЛЬНАЯ ПРОГРАММА ГОРОДСКОГО ПОСЕЛЕНИЯ РОЩИНСКИЙ НА ПЕРИОД 2014-2016 ГОДОВ "ДЕТИ И МОЛОДЕЖЬ -НАШЕ БУДУЩЕЕ"</t>
  </si>
  <si>
    <t>Мероприятия  в области социальной политики</t>
  </si>
  <si>
    <t>Физическая культура</t>
  </si>
  <si>
    <t>МУНИЦИПАЛЬНАЯ ПРОГРАММА ГОРОДСКОГО ПОСЕЛЕНИЯ РОЩИНСКИЙ НА ПЕРИОД 2014-2016 ГОДОВ "РАЗВИТИЕ ФИЗИЧЕСКОЙ КУЛЬТУРЫ И СПОРТА В ГОРОДСКОМ ПОСЕЛЕНИИ РОЩИНСКИЙ"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</si>
  <si>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</si>
  <si>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</si>
  <si>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</si>
  <si>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</si>
  <si>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</si>
  <si>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</si>
  <si>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</si>
  <si>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Земельный налог</t>
  </si>
  <si>
    <t>МУНИЦИПАЛЬНАЯ  ПРОГРАММА ГОРОДСКОГО ПОСЕЛЕНИЯ РОЩИНСКИЙ "КУЛЬТУРНАЯ ЖИЗНЬ ГОРОДСКОГО ПОСЕЛЕНИЯ РОЩИНСКИЙ НА 2014ГОД"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</si>
  <si>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2015 ГОДА</t>
  </si>
  <si>
    <t>257 20203015130000151</t>
  </si>
  <si>
    <t>000 85000000000000000</t>
  </si>
  <si>
    <t>000 10000000000000000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</si>
  <si>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</si>
  <si>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</si>
  <si>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</si>
  <si>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</si>
  <si>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</si>
  <si>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257 20201001130000151</t>
  </si>
  <si>
    <t>000 10600000000000000</t>
  </si>
  <si>
    <t>000 10100000000000000</t>
  </si>
  <si>
    <t>000 10102000010000110</t>
  </si>
  <si>
    <t>000 10606000000000110</t>
  </si>
  <si>
    <t>000 10606040000000110</t>
  </si>
  <si>
    <t>000 10800000000000000</t>
  </si>
  <si>
    <t>000 10804000010000110</t>
  </si>
  <si>
    <t>257 10804020010000110</t>
  </si>
  <si>
    <t>000 20000000000000000</t>
  </si>
  <si>
    <t>000 20200000000000000</t>
  </si>
  <si>
    <t>000 20201000000000151</t>
  </si>
  <si>
    <t>000 20201001000000151</t>
  </si>
  <si>
    <t>Субсидии бюджетам системы Российской Федерации (межбюджетные субсидии)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</si>
  <si>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</si>
  <si>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</si>
  <si>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</si>
  <si>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</si>
  <si>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Уплата иных платежей</t>
  </si>
  <si>
    <t xml:space="preserve">Уплата прочих налогов, сборов </t>
  </si>
  <si>
    <t>ДРУГИЕ ОБЩЕГОСУДАРСТВЕННЫЕ ВОПРОСЫ</t>
  </si>
  <si>
    <t>Межбюджетные трансферты</t>
  </si>
  <si>
    <t xml:space="preserve">Иные межбюджетные трансферты </t>
  </si>
  <si>
    <t>НАЦИОНАЛЬНАЯ БЕЗОПАСНОСТЬ И ПРАВОХРАНИТЕЛЬНАЯ ДЕЯТЕЛЬНОСТЬ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</si>
  <si>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фондами</t>
  </si>
  <si>
    <t>Пенсионное обеспечение</t>
  </si>
  <si>
    <t>Другие вопросы в области социальной политики</t>
  </si>
  <si>
    <t>Уменьшение прочих остатков денежных средств бюджетов городских поселений</t>
  </si>
  <si>
    <t>01 05 02 01 13 0000 610</t>
  </si>
  <si>
    <t>01 05 02 01 13 0000 510</t>
  </si>
  <si>
    <t>Изменения остатков средств</t>
  </si>
  <si>
    <t>Налог на имущество физических лиц, взимаемый по ставкам, применяемых к объектам налогооблажения расположенным в границах городских поселений</t>
  </si>
  <si>
    <t>182 10601030130000110</t>
  </si>
  <si>
    <t>Налог на имущество физических лиц</t>
  </si>
  <si>
    <t>182 10601000100000110</t>
  </si>
  <si>
    <t>Невыясненые поступления, зачисляемые в бюджеты городских поселений</t>
  </si>
  <si>
    <t>257 11701050130000180</t>
  </si>
  <si>
    <t>ПРОЧИЕ НЕНАЛОГОВЫЕ ДОХОДЫ</t>
  </si>
  <si>
    <t>11700000000000000000</t>
  </si>
  <si>
    <t xml:space="preserve"> 9010078210</t>
  </si>
  <si>
    <t xml:space="preserve"> 0000000000</t>
  </si>
  <si>
    <t>Непрограммные направления расходов местного бюджета</t>
  </si>
  <si>
    <t xml:space="preserve"> 9000000000</t>
  </si>
  <si>
    <t>Непрограммное направление расходов местного бюджета в области общегосударственных вопросов, национальной обороны, национальной безопасности и правохранительной деятельности, а так же в сфере средств массовой информации, обслуживание муниципального долга и межбюджетных трансфертов</t>
  </si>
  <si>
    <t xml:space="preserve"> 9010000000</t>
  </si>
  <si>
    <t xml:space="preserve"> 9010051180</t>
  </si>
  <si>
    <t>Расходы на выплату персоналу в целях обеспечения выполнения функций государственными (муниципальнвми) органами, казенными учреждениями, органами управления государственными внебюджетными фондами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</si>
  <si>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</si>
  <si>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Другие вопросы в области национальной безопасности и правохранительной деятельности</t>
  </si>
  <si>
    <t>Материальное стимулирование ДНД</t>
  </si>
  <si>
    <t xml:space="preserve"> 9010095000</t>
  </si>
  <si>
    <t>Непрограммные направления расходов местного бюджета в области национальной экономики</t>
  </si>
  <si>
    <t xml:space="preserve"> 9040000000</t>
  </si>
  <si>
    <t>Закупка товаров, работ и услуг для муниципальных нужд в рамках непрограммных направлений расходов местного бюджета в области национальной экономики</t>
  </si>
  <si>
    <t xml:space="preserve"> 9040020000</t>
  </si>
  <si>
    <t xml:space="preserve">Непрограммные направления расходов местного бюджета </t>
  </si>
  <si>
    <t>Непрограммные направления расходов местного бюджета в сфере социальной политики</t>
  </si>
  <si>
    <t>Социальное обеспечение населения в рамках непрограммных нправлений расходов местного бюджета в сфере социальной политики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</si>
  <si>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</si>
  <si>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</si>
  <si>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муниципальных нужд в рамках муниципальной программы "Культурная жизнь городского поселения Рощинский на 2015-2017 года"</t>
  </si>
  <si>
    <t>Социальное обеспечение населения в рамках непрограммных напрвлений расходов местного бюджета в сфере социальной политики</t>
  </si>
  <si>
    <t>Социальные выплаты гражданам, кроме публичных нормативных социальных выплат</t>
  </si>
  <si>
    <t>Межбюджетные трансферты, предоставляемые в бюджеты муниципального района в соотвествии с заключенными соглашениями о передаче органами местного самоуправления муниципального района полномочий органов местного самоуправления поселений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правохранительной деятельности, а так же в сфере средств массовой информации обслуживание муниципального долга и межбюджетных трансфертов</t>
  </si>
  <si>
    <t xml:space="preserve"> 9010020000</t>
  </si>
  <si>
    <t xml:space="preserve"> 9010079900</t>
  </si>
  <si>
    <t xml:space="preserve"> 9010011000</t>
  </si>
  <si>
    <t>Расходы на обеспечение выполнения функций муниципальными органами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павохранительной деятельности, а так же в сфере средств массовой информации обслуживания муниципального долга и межбюджетных трансфертов</t>
  </si>
  <si>
    <t xml:space="preserve">Фонд оплаты труда государственных (муниципальных) органов </t>
  </si>
  <si>
    <t>к Постановлению Главы городского поселения Рощинский от 19.04.2016 года № 37 "Об утверждении отчета об исполнении бюджета городского поселения Рощинский за первый квартал 2016 год"</t>
  </si>
  <si>
    <t>к Постановлению Главы городского поселения Рощинский от 19.04.2016 года № 37 "Об утверждении отчета об исполнении бюджета городского поселения Рощинский за  первый квартал 2016 год"</t>
  </si>
  <si>
    <t>2 417 ,1</t>
  </si>
  <si>
    <t>к Постановлению Главы городского поселения Рощинский от 19.04.2016 года № 37 "Об утверждении отчета об исполнении бюджета городского поселения Рощинский за первый квартал 2016 года"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</si>
  <si>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ПЕРВЫЙ КВАРТАЛ 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</si>
</sst>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  <numFmt numFmtId="175" formatCode="0.0000"/>
    <numFmt numFmtId="176" formatCode="0000000000"/>
  </numFmts>
  <fonts count="5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171" fontId="13" fillId="0" borderId="11" xfId="53" applyNumberFormat="1" applyFont="1" applyFill="1" applyBorder="1" applyAlignment="1">
      <alignment horizontal="right" vertical="top" wrapText="1"/>
      <protection/>
    </xf>
    <xf numFmtId="0" fontId="13" fillId="0" borderId="12" xfId="53" applyFont="1" applyFill="1" applyBorder="1" applyAlignment="1">
      <alignment horizontal="left" vertical="top" wrapText="1"/>
      <protection/>
    </xf>
    <xf numFmtId="0" fontId="13" fillId="0" borderId="12" xfId="53" applyFont="1" applyFill="1" applyBorder="1" applyAlignment="1">
      <alignment vertical="top" wrapText="1"/>
      <protection/>
    </xf>
    <xf numFmtId="171" fontId="14" fillId="0" borderId="11" xfId="53" applyNumberFormat="1" applyFont="1" applyFill="1" applyBorder="1" applyAlignment="1">
      <alignment horizontal="right" vertical="top" wrapText="1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4" fillId="0" borderId="12" xfId="53" applyFont="1" applyFill="1" applyBorder="1" applyAlignment="1">
      <alignment vertical="top" wrapText="1"/>
      <protection/>
    </xf>
    <xf numFmtId="171" fontId="15" fillId="0" borderId="11" xfId="53" applyNumberFormat="1" applyFont="1" applyFill="1" applyBorder="1" applyAlignment="1">
      <alignment horizontal="right" vertical="top" wrapText="1"/>
      <protection/>
    </xf>
    <xf numFmtId="0" fontId="15" fillId="0" borderId="12" xfId="53" applyFont="1" applyFill="1" applyBorder="1" applyAlignment="1">
      <alignment horizontal="left" vertical="top" wrapText="1"/>
      <protection/>
    </xf>
    <xf numFmtId="0" fontId="15" fillId="0" borderId="12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wrapText="1"/>
      <protection/>
    </xf>
    <xf numFmtId="164" fontId="13" fillId="0" borderId="10" xfId="53" applyNumberFormat="1" applyFont="1" applyFill="1" applyBorder="1" applyAlignment="1">
      <alignment horizontal="center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7" fillId="0" borderId="10" xfId="42" applyNumberFormat="1" applyFont="1" applyFill="1" applyBorder="1" applyAlignment="1" applyProtection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4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3" xfId="54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14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6" borderId="13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9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0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8" fillId="35" borderId="13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172" fontId="9" fillId="42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43" borderId="10" xfId="0" applyNumberFormat="1" applyFont="1" applyFill="1" applyBorder="1" applyAlignment="1">
      <alignment horizontal="center"/>
    </xf>
    <xf numFmtId="174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1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45" borderId="10" xfId="0" applyFont="1" applyFill="1" applyBorder="1" applyAlignment="1">
      <alignment wrapText="1"/>
    </xf>
    <xf numFmtId="49" fontId="9" fillId="45" borderId="10" xfId="0" applyNumberFormat="1" applyFont="1" applyFill="1" applyBorder="1" applyAlignment="1">
      <alignment horizontal="center"/>
    </xf>
    <xf numFmtId="164" fontId="9" fillId="45" borderId="10" xfId="0" applyNumberFormat="1" applyFont="1" applyFill="1" applyBorder="1" applyAlignment="1">
      <alignment horizontal="center"/>
    </xf>
    <xf numFmtId="0" fontId="10" fillId="45" borderId="10" xfId="0" applyFont="1" applyFill="1" applyBorder="1" applyAlignment="1">
      <alignment/>
    </xf>
    <xf numFmtId="49" fontId="10" fillId="45" borderId="10" xfId="0" applyNumberFormat="1" applyFont="1" applyFill="1" applyBorder="1" applyAlignment="1">
      <alignment horizontal="center"/>
    </xf>
    <xf numFmtId="164" fontId="10" fillId="45" borderId="10" xfId="0" applyNumberFormat="1" applyFont="1" applyFill="1" applyBorder="1" applyAlignment="1">
      <alignment horizontal="center"/>
    </xf>
    <xf numFmtId="49" fontId="9" fillId="46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8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0" applyNumberFormat="1" applyFont="1" applyFill="1" applyBorder="1" applyAlignment="1">
      <alignment horizontal="center"/>
    </xf>
    <xf numFmtId="166" fontId="9" fillId="45" borderId="10" xfId="0" applyNumberFormat="1" applyFont="1" applyFill="1" applyBorder="1" applyAlignment="1">
      <alignment horizontal="center"/>
    </xf>
    <xf numFmtId="166" fontId="9" fillId="47" borderId="1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1" fontId="9" fillId="35" borderId="13" xfId="54" applyNumberFormat="1" applyFont="1" applyFill="1" applyBorder="1" applyAlignment="1" applyProtection="1">
      <alignment horizontal="center" wrapText="1"/>
      <protection hidden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76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2" fontId="9" fillId="4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4" fillId="0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54" fillId="33" borderId="0" xfId="53" applyFont="1" applyFill="1" applyAlignment="1">
      <alignment horizontal="left" wrapText="1"/>
      <protection/>
    </xf>
    <xf numFmtId="0" fontId="11" fillId="0" borderId="10" xfId="0" applyFont="1" applyBorder="1" applyAlignment="1">
      <alignment horizontal="center" vertical="center" wrapText="1"/>
    </xf>
    <xf numFmtId="0" fontId="14" fillId="0" borderId="15" xfId="54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18" xfId="53" applyFont="1" applyFill="1" applyBorder="1" applyAlignment="1">
      <alignment horizontal="center" vertical="center" wrapText="1"/>
      <protection/>
    </xf>
    <xf numFmtId="0" fontId="14" fillId="0" borderId="19" xfId="53" applyFont="1" applyFill="1" applyBorder="1" applyAlignment="1">
      <alignment horizontal="center" vertical="center" wrapText="1"/>
      <protection/>
    </xf>
    <xf numFmtId="0" fontId="14" fillId="0" borderId="20" xfId="53" applyFont="1" applyFill="1" applyBorder="1" applyAlignment="1">
      <alignment horizontal="center" vertical="center"/>
      <protection/>
    </xf>
    <xf numFmtId="0" fontId="14" fillId="0" borderId="21" xfId="53" applyFont="1" applyFill="1" applyBorder="1" applyAlignment="1">
      <alignment horizontal="center" vertical="center"/>
      <protection/>
    </xf>
    <xf numFmtId="0" fontId="14" fillId="0" borderId="22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4" fillId="0" borderId="17" xfId="53" applyFont="1" applyFill="1" applyBorder="1" applyAlignment="1">
      <alignment horizontal="center" vertical="top" wrapText="1"/>
      <protection/>
    </xf>
    <xf numFmtId="0" fontId="14" fillId="0" borderId="18" xfId="53" applyFont="1" applyFill="1" applyBorder="1" applyAlignment="1">
      <alignment horizontal="center" vertical="top" wrapText="1"/>
      <protection/>
    </xf>
    <xf numFmtId="0" fontId="14" fillId="0" borderId="19" xfId="53" applyFont="1" applyFill="1" applyBorder="1" applyAlignment="1">
      <alignment horizontal="center" vertical="top" wrapText="1"/>
      <protection/>
    </xf>
    <xf numFmtId="164" fontId="14" fillId="0" borderId="17" xfId="53" applyNumberFormat="1" applyFont="1" applyFill="1" applyBorder="1" applyAlignment="1">
      <alignment horizontal="center" vertical="center" wrapText="1"/>
      <protection/>
    </xf>
    <xf numFmtId="164" fontId="14" fillId="0" borderId="18" xfId="53" applyNumberFormat="1" applyFont="1" applyFill="1" applyBorder="1" applyAlignment="1">
      <alignment horizontal="center" vertical="center" wrapText="1"/>
      <protection/>
    </xf>
    <xf numFmtId="164" fontId="14" fillId="0" borderId="11" xfId="53" applyNumberFormat="1" applyFont="1" applyFill="1" applyBorder="1" applyAlignment="1">
      <alignment horizontal="center" vertical="center" wrapText="1"/>
      <protection/>
    </xf>
    <xf numFmtId="2" fontId="9" fillId="33" borderId="10" xfId="0" applyNumberFormat="1" applyFont="1" applyFill="1" applyBorder="1" applyAlignment="1">
      <alignment horizontal="center"/>
    </xf>
    <xf numFmtId="2" fontId="9" fillId="8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9" fillId="35" borderId="14" xfId="54" applyNumberFormat="1" applyFont="1" applyFill="1" applyBorder="1" applyAlignment="1" applyProtection="1">
      <alignment horizontal="left" vertical="center" wrapText="1"/>
      <protection hidden="1"/>
    </xf>
    <xf numFmtId="174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7" xfId="0" applyNumberFormat="1" applyFont="1" applyFill="1" applyBorder="1" applyAlignment="1">
      <alignment horizontal="center" vertical="center"/>
    </xf>
    <xf numFmtId="172" fontId="9" fillId="35" borderId="23" xfId="54" applyNumberFormat="1" applyFont="1" applyFill="1" applyBorder="1" applyAlignment="1" applyProtection="1">
      <alignment horizontal="left" vertical="center" wrapText="1"/>
      <protection hidden="1"/>
    </xf>
    <xf numFmtId="174" fontId="9" fillId="35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24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24" xfId="54" applyNumberFormat="1" applyFont="1" applyFill="1" applyBorder="1" applyAlignment="1" applyProtection="1">
      <alignment horizontal="center" vertical="center" wrapText="1"/>
      <protection hidden="1"/>
    </xf>
    <xf numFmtId="172" fontId="9" fillId="35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0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36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44" borderId="25" xfId="54" applyNumberFormat="1" applyFont="1" applyFill="1" applyBorder="1" applyAlignment="1" applyProtection="1">
      <alignment horizontal="left" vertical="center" wrapText="1"/>
      <protection hidden="1"/>
    </xf>
    <xf numFmtId="0" fontId="9" fillId="0" borderId="26" xfId="0" applyFont="1" applyBorder="1" applyAlignment="1">
      <alignment wrapText="1"/>
    </xf>
    <xf numFmtId="172" fontId="9" fillId="37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5" xfId="54" applyNumberFormat="1" applyFont="1" applyFill="1" applyBorder="1" applyAlignment="1" applyProtection="1">
      <alignment horizontal="left" vertical="center" wrapText="1"/>
      <protection hidden="1"/>
    </xf>
    <xf numFmtId="172" fontId="9" fillId="36" borderId="27" xfId="54" applyNumberFormat="1" applyFont="1" applyFill="1" applyBorder="1" applyAlignment="1" applyProtection="1">
      <alignment horizontal="left" vertical="center" wrapText="1"/>
      <protection hidden="1"/>
    </xf>
    <xf numFmtId="174" fontId="9" fillId="36" borderId="28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28" xfId="54" applyNumberFormat="1" applyFont="1" applyFill="1" applyBorder="1" applyAlignment="1" applyProtection="1">
      <alignment horizontal="center" vertical="center" wrapText="1"/>
      <protection hidden="1"/>
    </xf>
    <xf numFmtId="171" fontId="9" fillId="36" borderId="28" xfId="54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7">
      <selection activeCell="B11" sqref="B11"/>
    </sheetView>
  </sheetViews>
  <sheetFormatPr defaultColWidth="9.00390625" defaultRowHeight="12.75"/>
  <cols>
    <col min="1" max="1" width="47.125" style="4" customWidth="1"/>
    <col min="2" max="2" width="24.50390625" style="5" customWidth="1"/>
    <col min="3" max="3" width="16.50390625" style="4" customWidth="1"/>
    <col min="4" max="4" width="15.375" style="4" customWidth="1"/>
    <col min="5" max="5" width="15.00390625" style="1" customWidth="1"/>
    <col min="6" max="6" width="9.125" style="1" customWidth="1"/>
  </cols>
  <sheetData>
    <row r="1" spans="2:6" ht="13.5">
      <c r="B1" s="121" t="s">
        <v>42</v>
      </c>
      <c r="C1" s="121"/>
      <c r="D1" s="121"/>
      <c r="E1" s="121"/>
      <c r="F1" s="121"/>
    </row>
    <row r="2" spans="2:6" ht="12.75" customHeight="1">
      <c r="B2" s="120" t="s">
        <v>173</v>
      </c>
      <c r="C2" s="120"/>
      <c r="D2" s="120"/>
      <c r="E2" s="120"/>
      <c r="F2" s="120"/>
    </row>
    <row r="3" spans="2:6" ht="39" customHeight="1">
      <c r="B3" s="120"/>
      <c r="C3" s="120"/>
      <c r="D3" s="120"/>
      <c r="E3" s="120"/>
      <c r="F3" s="120"/>
    </row>
    <row r="4" spans="1:5" ht="53.25" customHeight="1">
      <c r="A4" s="119" t="s">
        <v>92</v>
      </c>
      <c r="B4" s="119"/>
      <c r="C4" s="119"/>
      <c r="D4" s="119"/>
      <c r="E4" s="119"/>
    </row>
    <row r="5" spans="1:6" s="3" customFormat="1" ht="40.5" customHeight="1">
      <c r="A5" s="23" t="s">
        <v>11</v>
      </c>
      <c r="B5" s="24" t="s">
        <v>0</v>
      </c>
      <c r="C5" s="25" t="s">
        <v>13</v>
      </c>
      <c r="D5" s="23" t="s">
        <v>12</v>
      </c>
      <c r="E5" s="23" t="s">
        <v>40</v>
      </c>
      <c r="F5" s="2"/>
    </row>
    <row r="6" spans="1:6" s="6" customFormat="1" ht="15" customHeight="1">
      <c r="A6" s="51" t="s">
        <v>14</v>
      </c>
      <c r="B6" s="52" t="s">
        <v>94</v>
      </c>
      <c r="C6" s="53">
        <f>C7+C24</f>
        <v>24705.1</v>
      </c>
      <c r="D6" s="53">
        <f>D7+D24</f>
        <v>4632.3248</v>
      </c>
      <c r="E6" s="53">
        <f>C6-D6</f>
        <v>20072.775199999996</v>
      </c>
      <c r="F6" s="7"/>
    </row>
    <row r="7" spans="1:6" s="10" customFormat="1" ht="14.25" customHeight="1">
      <c r="A7" s="22" t="s">
        <v>1</v>
      </c>
      <c r="B7" s="19" t="s">
        <v>95</v>
      </c>
      <c r="C7" s="54">
        <f>C9+C13+C19</f>
        <v>22393.8</v>
      </c>
      <c r="D7" s="54">
        <f>D9+D13+D19+D22</f>
        <v>4164.0248</v>
      </c>
      <c r="E7" s="48">
        <f>C7-D7</f>
        <v>18229.7752</v>
      </c>
      <c r="F7" s="9"/>
    </row>
    <row r="8" spans="1:6" s="12" customFormat="1" ht="13.5">
      <c r="A8" s="22" t="s">
        <v>2</v>
      </c>
      <c r="B8" s="19" t="s">
        <v>103</v>
      </c>
      <c r="C8" s="54">
        <f>C9</f>
        <v>21946</v>
      </c>
      <c r="D8" s="54">
        <f>D9</f>
        <v>4142.147</v>
      </c>
      <c r="E8" s="48">
        <f>E9</f>
        <v>17803.75</v>
      </c>
      <c r="F8" s="11"/>
    </row>
    <row r="9" spans="1:6" s="14" customFormat="1" ht="13.5">
      <c r="A9" s="102" t="s">
        <v>3</v>
      </c>
      <c r="B9" s="103" t="s">
        <v>104</v>
      </c>
      <c r="C9" s="104">
        <f>C10+C11+C12</f>
        <v>21946</v>
      </c>
      <c r="D9" s="104">
        <f>D10+D11+D12</f>
        <v>4142.147</v>
      </c>
      <c r="E9" s="104">
        <f>E10+E12+E11</f>
        <v>17803.75</v>
      </c>
      <c r="F9" s="13"/>
    </row>
    <row r="10" spans="1:6" s="14" customFormat="1" ht="93.75" customHeight="1">
      <c r="A10" s="44" t="s">
        <v>83</v>
      </c>
      <c r="B10" s="45" t="s">
        <v>84</v>
      </c>
      <c r="C10" s="46">
        <v>21900</v>
      </c>
      <c r="D10" s="46">
        <v>4142.6</v>
      </c>
      <c r="E10" s="109">
        <v>17757.3</v>
      </c>
      <c r="F10" s="13"/>
    </row>
    <row r="11" spans="1:6" s="14" customFormat="1" ht="138.75" customHeight="1">
      <c r="A11" s="50" t="s">
        <v>85</v>
      </c>
      <c r="B11" s="45" t="s">
        <v>86</v>
      </c>
      <c r="C11" s="46"/>
      <c r="D11" s="46"/>
      <c r="E11" s="47">
        <f aca="true" t="shared" si="0" ref="E11:E34">C11-D11</f>
        <v>0</v>
      </c>
      <c r="F11" s="13"/>
    </row>
    <row r="12" spans="1:6" s="14" customFormat="1" ht="51.75" customHeight="1">
      <c r="A12" s="18" t="s">
        <v>87</v>
      </c>
      <c r="B12" s="17" t="s">
        <v>88</v>
      </c>
      <c r="C12" s="46">
        <v>46</v>
      </c>
      <c r="D12" s="111">
        <v>-0.453</v>
      </c>
      <c r="E12" s="109">
        <v>46.45</v>
      </c>
      <c r="F12" s="13"/>
    </row>
    <row r="13" spans="1:6" s="14" customFormat="1" ht="12.75" customHeight="1">
      <c r="A13" s="99" t="s">
        <v>89</v>
      </c>
      <c r="B13" s="100" t="s">
        <v>102</v>
      </c>
      <c r="C13" s="101">
        <f>C16+C15</f>
        <v>297.8</v>
      </c>
      <c r="D13" s="110">
        <f>D14+D16</f>
        <v>0.4778</v>
      </c>
      <c r="E13" s="101">
        <f t="shared" si="0"/>
        <v>297.3222</v>
      </c>
      <c r="F13" s="13"/>
    </row>
    <row r="14" spans="1:6" s="14" customFormat="1" ht="12.75" customHeight="1">
      <c r="A14" s="18" t="s">
        <v>134</v>
      </c>
      <c r="B14" s="17" t="s">
        <v>135</v>
      </c>
      <c r="C14" s="47">
        <f>C15</f>
        <v>296.8</v>
      </c>
      <c r="D14" s="113">
        <v>0.0398</v>
      </c>
      <c r="E14" s="47">
        <f>C14-D14</f>
        <v>296.7602</v>
      </c>
      <c r="F14" s="13"/>
    </row>
    <row r="15" spans="1:6" s="14" customFormat="1" ht="39.75" customHeight="1">
      <c r="A15" s="18" t="s">
        <v>132</v>
      </c>
      <c r="B15" s="17" t="s">
        <v>133</v>
      </c>
      <c r="C15" s="47">
        <v>296.8</v>
      </c>
      <c r="D15" s="113">
        <v>0.0398</v>
      </c>
      <c r="E15" s="47">
        <f>C15-D15</f>
        <v>296.7602</v>
      </c>
      <c r="F15" s="13"/>
    </row>
    <row r="16" spans="1:6" s="14" customFormat="1" ht="12.75" customHeight="1">
      <c r="A16" s="18" t="s">
        <v>90</v>
      </c>
      <c r="B16" s="17" t="s">
        <v>105</v>
      </c>
      <c r="C16" s="46">
        <v>1</v>
      </c>
      <c r="D16" s="112">
        <v>0.438</v>
      </c>
      <c r="E16" s="109">
        <f t="shared" si="0"/>
        <v>0.562</v>
      </c>
      <c r="F16" s="13"/>
    </row>
    <row r="17" spans="1:6" s="14" customFormat="1" ht="12.75" customHeight="1">
      <c r="A17" s="18" t="s">
        <v>96</v>
      </c>
      <c r="B17" s="17" t="s">
        <v>106</v>
      </c>
      <c r="C17" s="46">
        <v>1</v>
      </c>
      <c r="D17" s="112">
        <v>0.438</v>
      </c>
      <c r="E17" s="109">
        <f t="shared" si="0"/>
        <v>0.562</v>
      </c>
      <c r="F17" s="13"/>
    </row>
    <row r="18" spans="1:6" s="14" customFormat="1" ht="45" customHeight="1">
      <c r="A18" s="18" t="s">
        <v>97</v>
      </c>
      <c r="B18" s="17" t="s">
        <v>98</v>
      </c>
      <c r="C18" s="46">
        <v>1</v>
      </c>
      <c r="D18" s="112">
        <v>0.438</v>
      </c>
      <c r="E18" s="109">
        <f t="shared" si="0"/>
        <v>0.562</v>
      </c>
      <c r="F18" s="13"/>
    </row>
    <row r="19" spans="1:6" s="12" customFormat="1" ht="13.5">
      <c r="A19" s="99" t="s">
        <v>4</v>
      </c>
      <c r="B19" s="100" t="s">
        <v>107</v>
      </c>
      <c r="C19" s="101">
        <f>C20</f>
        <v>150</v>
      </c>
      <c r="D19" s="101">
        <f>D20</f>
        <v>21.3</v>
      </c>
      <c r="E19" s="101">
        <f t="shared" si="0"/>
        <v>128.7</v>
      </c>
      <c r="F19" s="11"/>
    </row>
    <row r="20" spans="1:6" s="12" customFormat="1" ht="42.75" customHeight="1">
      <c r="A20" s="18" t="s">
        <v>9</v>
      </c>
      <c r="B20" s="17" t="s">
        <v>108</v>
      </c>
      <c r="C20" s="47">
        <f>C21</f>
        <v>150</v>
      </c>
      <c r="D20" s="47">
        <f>D21</f>
        <v>21.3</v>
      </c>
      <c r="E20" s="47">
        <f t="shared" si="0"/>
        <v>128.7</v>
      </c>
      <c r="F20" s="11"/>
    </row>
    <row r="21" spans="1:6" s="14" customFormat="1" ht="81.75" customHeight="1">
      <c r="A21" s="18" t="s">
        <v>10</v>
      </c>
      <c r="B21" s="17" t="s">
        <v>109</v>
      </c>
      <c r="C21" s="46">
        <v>150</v>
      </c>
      <c r="D21" s="47">
        <v>21.3</v>
      </c>
      <c r="E21" s="47">
        <f t="shared" si="0"/>
        <v>128.7</v>
      </c>
      <c r="F21" s="13"/>
    </row>
    <row r="22" spans="1:6" s="14" customFormat="1" ht="27.75" customHeight="1">
      <c r="A22" s="18" t="s">
        <v>138</v>
      </c>
      <c r="B22" s="17" t="s">
        <v>139</v>
      </c>
      <c r="C22" s="46">
        <v>0</v>
      </c>
      <c r="D22" s="47">
        <v>0.1</v>
      </c>
      <c r="E22" s="47">
        <v>0</v>
      </c>
      <c r="F22" s="13"/>
    </row>
    <row r="23" spans="1:6" s="14" customFormat="1" ht="30" customHeight="1">
      <c r="A23" s="18" t="s">
        <v>136</v>
      </c>
      <c r="B23" s="17" t="s">
        <v>137</v>
      </c>
      <c r="C23" s="46">
        <v>0</v>
      </c>
      <c r="D23" s="47">
        <v>0.1</v>
      </c>
      <c r="E23" s="47">
        <v>0</v>
      </c>
      <c r="F23" s="13"/>
    </row>
    <row r="24" spans="1:6" s="10" customFormat="1" ht="13.5">
      <c r="A24" s="99" t="s">
        <v>5</v>
      </c>
      <c r="B24" s="100" t="s">
        <v>110</v>
      </c>
      <c r="C24" s="101">
        <f>C25</f>
        <v>2311.2999999999997</v>
      </c>
      <c r="D24" s="101">
        <f>D26+D29+D32</f>
        <v>468.3</v>
      </c>
      <c r="E24" s="101">
        <f>C24-D24</f>
        <v>1842.9999999999998</v>
      </c>
      <c r="F24" s="9"/>
    </row>
    <row r="25" spans="1:6" s="12" customFormat="1" ht="41.25">
      <c r="A25" s="18" t="s">
        <v>6</v>
      </c>
      <c r="B25" s="17" t="s">
        <v>111</v>
      </c>
      <c r="C25" s="47">
        <f>C34+C29+C26</f>
        <v>2311.2999999999997</v>
      </c>
      <c r="D25" s="47">
        <f>D26+D29+D32</f>
        <v>468.3</v>
      </c>
      <c r="E25" s="47">
        <f t="shared" si="0"/>
        <v>1842.9999999999998</v>
      </c>
      <c r="F25" s="11"/>
    </row>
    <row r="26" spans="1:6" s="14" customFormat="1" ht="27">
      <c r="A26" s="18" t="s">
        <v>7</v>
      </c>
      <c r="B26" s="17" t="s">
        <v>112</v>
      </c>
      <c r="C26" s="47">
        <v>1933.1</v>
      </c>
      <c r="D26" s="47">
        <v>140.8</v>
      </c>
      <c r="E26" s="47">
        <f t="shared" si="0"/>
        <v>1792.3</v>
      </c>
      <c r="F26" s="13"/>
    </row>
    <row r="27" spans="1:6" s="14" customFormat="1" ht="27">
      <c r="A27" s="18" t="s">
        <v>99</v>
      </c>
      <c r="B27" s="17" t="s">
        <v>113</v>
      </c>
      <c r="C27" s="47">
        <v>1933.1</v>
      </c>
      <c r="D27" s="47">
        <v>140.8</v>
      </c>
      <c r="E27" s="47">
        <f t="shared" si="0"/>
        <v>1792.3</v>
      </c>
      <c r="F27" s="13"/>
    </row>
    <row r="28" spans="1:6" s="14" customFormat="1" ht="27">
      <c r="A28" s="18" t="s">
        <v>100</v>
      </c>
      <c r="B28" s="17" t="s">
        <v>101</v>
      </c>
      <c r="C28" s="47">
        <v>1933.1</v>
      </c>
      <c r="D28" s="47">
        <v>140.8</v>
      </c>
      <c r="E28" s="47">
        <f t="shared" si="0"/>
        <v>1792.3</v>
      </c>
      <c r="F28" s="13"/>
    </row>
    <row r="29" spans="1:6" s="14" customFormat="1" ht="27">
      <c r="A29" s="18" t="s">
        <v>114</v>
      </c>
      <c r="B29" s="17"/>
      <c r="C29" s="47"/>
      <c r="D29" s="47"/>
      <c r="E29" s="47">
        <f t="shared" si="0"/>
        <v>0</v>
      </c>
      <c r="F29" s="13"/>
    </row>
    <row r="30" spans="1:6" s="14" customFormat="1" ht="13.5">
      <c r="A30" s="18" t="s">
        <v>52</v>
      </c>
      <c r="B30" s="17"/>
      <c r="C30" s="47"/>
      <c r="D30" s="47"/>
      <c r="E30" s="47">
        <f t="shared" si="0"/>
        <v>0</v>
      </c>
      <c r="F30" s="13"/>
    </row>
    <row r="31" spans="1:6" s="14" customFormat="1" ht="13.5">
      <c r="A31" s="18" t="s">
        <v>51</v>
      </c>
      <c r="B31" s="17"/>
      <c r="C31" s="47"/>
      <c r="D31" s="47"/>
      <c r="E31" s="47">
        <f t="shared" si="0"/>
        <v>0</v>
      </c>
      <c r="F31" s="13"/>
    </row>
    <row r="32" spans="1:6" s="14" customFormat="1" ht="35.25" customHeight="1">
      <c r="A32" s="18" t="s">
        <v>8</v>
      </c>
      <c r="B32" s="17" t="s">
        <v>115</v>
      </c>
      <c r="C32" s="49">
        <f>C34</f>
        <v>378.2</v>
      </c>
      <c r="D32" s="47">
        <f>D34</f>
        <v>327.5</v>
      </c>
      <c r="E32" s="47">
        <f t="shared" si="0"/>
        <v>50.69999999999999</v>
      </c>
      <c r="F32" s="13"/>
    </row>
    <row r="33" spans="1:6" s="14" customFormat="1" ht="44.25" customHeight="1">
      <c r="A33" s="18" t="s">
        <v>116</v>
      </c>
      <c r="B33" s="17" t="s">
        <v>117</v>
      </c>
      <c r="C33" s="49">
        <v>378.2</v>
      </c>
      <c r="D33" s="47">
        <v>327.5</v>
      </c>
      <c r="E33" s="47">
        <f t="shared" si="0"/>
        <v>50.69999999999999</v>
      </c>
      <c r="F33" s="13"/>
    </row>
    <row r="34" spans="1:6" s="14" customFormat="1" ht="54" customHeight="1">
      <c r="A34" s="18" t="s">
        <v>118</v>
      </c>
      <c r="B34" s="17" t="s">
        <v>93</v>
      </c>
      <c r="C34" s="49">
        <v>378.2</v>
      </c>
      <c r="D34" s="47">
        <v>327.5</v>
      </c>
      <c r="E34" s="47">
        <f t="shared" si="0"/>
        <v>50.69999999999999</v>
      </c>
      <c r="F34" s="13"/>
    </row>
    <row r="35" spans="1:6" s="14" customFormat="1" ht="13.5">
      <c r="A35" s="15"/>
      <c r="B35" s="16"/>
      <c r="C35" s="20"/>
      <c r="D35" s="20"/>
      <c r="E35" s="21"/>
      <c r="F35" s="13"/>
    </row>
    <row r="36" spans="1:6" s="14" customFormat="1" ht="13.5">
      <c r="A36" s="15"/>
      <c r="B36" s="16"/>
      <c r="C36" s="20"/>
      <c r="D36" s="20"/>
      <c r="E36" s="21"/>
      <c r="F36" s="13"/>
    </row>
    <row r="37" spans="1:6" s="14" customFormat="1" ht="13.5">
      <c r="A37" s="15"/>
      <c r="B37" s="16"/>
      <c r="C37" s="20"/>
      <c r="D37" s="20"/>
      <c r="E37" s="21"/>
      <c r="F37" s="13"/>
    </row>
    <row r="38" spans="1:6" s="14" customFormat="1" ht="13.5">
      <c r="A38" s="15"/>
      <c r="B38" s="16"/>
      <c r="C38" s="20"/>
      <c r="D38" s="20"/>
      <c r="E38" s="21"/>
      <c r="F38" s="13"/>
    </row>
    <row r="39" spans="1:6" s="14" customFormat="1" ht="13.5">
      <c r="A39" s="15"/>
      <c r="B39" s="16"/>
      <c r="C39" s="20"/>
      <c r="D39" s="20"/>
      <c r="E39" s="21"/>
      <c r="F39" s="13"/>
    </row>
    <row r="40" spans="1:6" s="14" customFormat="1" ht="13.5">
      <c r="A40" s="15"/>
      <c r="B40" s="16"/>
      <c r="C40" s="20"/>
      <c r="D40" s="20"/>
      <c r="E40" s="21"/>
      <c r="F40" s="13"/>
    </row>
    <row r="41" spans="1:6" s="14" customFormat="1" ht="13.5">
      <c r="A41" s="15"/>
      <c r="B41" s="16"/>
      <c r="C41" s="15"/>
      <c r="D41" s="15"/>
      <c r="E41" s="13"/>
      <c r="F41" s="13"/>
    </row>
    <row r="42" spans="1:6" s="14" customFormat="1" ht="13.5">
      <c r="A42" s="15"/>
      <c r="B42" s="16"/>
      <c r="C42" s="15"/>
      <c r="D42" s="15"/>
      <c r="E42" s="13"/>
      <c r="F42" s="13"/>
    </row>
    <row r="43" spans="1:6" s="14" customFormat="1" ht="13.5">
      <c r="A43" s="15"/>
      <c r="B43" s="16"/>
      <c r="C43" s="15"/>
      <c r="D43" s="15"/>
      <c r="E43" s="13"/>
      <c r="F43" s="13"/>
    </row>
    <row r="44" spans="1:6" s="14" customFormat="1" ht="13.5">
      <c r="A44" s="15"/>
      <c r="B44" s="16"/>
      <c r="C44" s="15"/>
      <c r="D44" s="15"/>
      <c r="E44" s="13"/>
      <c r="F44" s="13"/>
    </row>
    <row r="45" spans="1:6" s="14" customFormat="1" ht="13.5">
      <c r="A45" s="15"/>
      <c r="B45" s="16"/>
      <c r="C45" s="15"/>
      <c r="D45" s="15"/>
      <c r="E45" s="13"/>
      <c r="F45" s="13"/>
    </row>
    <row r="46" spans="1:6" s="14" customFormat="1" ht="13.5">
      <c r="A46" s="15"/>
      <c r="B46" s="16"/>
      <c r="C46" s="15"/>
      <c r="D46" s="15"/>
      <c r="E46" s="13"/>
      <c r="F46" s="13"/>
    </row>
    <row r="47" spans="1:6" s="14" customFormat="1" ht="13.5">
      <c r="A47" s="15"/>
      <c r="B47" s="16"/>
      <c r="C47" s="15"/>
      <c r="D47" s="15"/>
      <c r="E47" s="13"/>
      <c r="F47" s="13"/>
    </row>
    <row r="48" spans="1:6" s="14" customFormat="1" ht="13.5">
      <c r="A48" s="15"/>
      <c r="B48" s="16"/>
      <c r="C48" s="15"/>
      <c r="D48" s="15"/>
      <c r="E48" s="13"/>
      <c r="F48" s="13"/>
    </row>
    <row r="49" spans="1:6" s="14" customFormat="1" ht="13.5">
      <c r="A49" s="15"/>
      <c r="B49" s="16"/>
      <c r="C49" s="15"/>
      <c r="D49" s="15"/>
      <c r="E49" s="13"/>
      <c r="F49" s="13"/>
    </row>
    <row r="50" spans="1:6" s="14" customFormat="1" ht="13.5">
      <c r="A50" s="15"/>
      <c r="B50" s="16"/>
      <c r="C50" s="15"/>
      <c r="D50" s="15"/>
      <c r="E50" s="13"/>
      <c r="F50" s="13"/>
    </row>
    <row r="51" spans="1:6" s="14" customFormat="1" ht="13.5">
      <c r="A51" s="15"/>
      <c r="B51" s="16"/>
      <c r="C51" s="15"/>
      <c r="D51" s="15"/>
      <c r="E51" s="13"/>
      <c r="F51" s="13"/>
    </row>
    <row r="52" spans="1:6" s="14" customFormat="1" ht="13.5">
      <c r="A52" s="15"/>
      <c r="B52" s="16"/>
      <c r="C52" s="15"/>
      <c r="D52" s="15"/>
      <c r="E52" s="13"/>
      <c r="F52" s="13"/>
    </row>
    <row r="53" spans="1:6" s="14" customFormat="1" ht="13.5">
      <c r="A53" s="15"/>
      <c r="B53" s="16"/>
      <c r="C53" s="15"/>
      <c r="D53" s="15"/>
      <c r="E53" s="13"/>
      <c r="F53" s="13"/>
    </row>
    <row r="54" spans="1:6" s="14" customFormat="1" ht="13.5">
      <c r="A54" s="15"/>
      <c r="B54" s="16"/>
      <c r="C54" s="15"/>
      <c r="D54" s="15"/>
      <c r="E54" s="13"/>
      <c r="F54" s="13"/>
    </row>
    <row r="55" spans="1:6" s="14" customFormat="1" ht="13.5">
      <c r="A55" s="15"/>
      <c r="B55" s="16"/>
      <c r="C55" s="15"/>
      <c r="D55" s="15"/>
      <c r="E55" s="13"/>
      <c r="F55" s="13"/>
    </row>
    <row r="56" spans="1:6" s="14" customFormat="1" ht="13.5">
      <c r="A56" s="15"/>
      <c r="B56" s="16"/>
      <c r="C56" s="15"/>
      <c r="D56" s="15"/>
      <c r="E56" s="13"/>
      <c r="F56" s="13"/>
    </row>
    <row r="57" spans="1:6" s="14" customFormat="1" ht="13.5">
      <c r="A57" s="15"/>
      <c r="B57" s="16"/>
      <c r="C57" s="15"/>
      <c r="D57" s="15"/>
      <c r="E57" s="13"/>
      <c r="F57" s="13"/>
    </row>
    <row r="58" spans="1:6" s="14" customFormat="1" ht="13.5">
      <c r="A58" s="15"/>
      <c r="B58" s="16"/>
      <c r="C58" s="15"/>
      <c r="D58" s="15"/>
      <c r="E58" s="13"/>
      <c r="F58" s="13"/>
    </row>
    <row r="59" spans="1:6" s="14" customFormat="1" ht="13.5">
      <c r="A59" s="15"/>
      <c r="B59" s="16"/>
      <c r="C59" s="15"/>
      <c r="D59" s="15"/>
      <c r="E59" s="13"/>
      <c r="F59" s="13"/>
    </row>
    <row r="60" spans="1:6" s="14" customFormat="1" ht="13.5">
      <c r="A60" s="15"/>
      <c r="B60" s="16"/>
      <c r="C60" s="15"/>
      <c r="D60" s="15"/>
      <c r="E60" s="13"/>
      <c r="F60" s="13"/>
    </row>
    <row r="61" spans="1:6" s="14" customFormat="1" ht="13.5">
      <c r="A61" s="15"/>
      <c r="B61" s="16"/>
      <c r="C61" s="15"/>
      <c r="D61" s="15"/>
      <c r="E61" s="13"/>
      <c r="F61" s="13"/>
    </row>
    <row r="62" spans="1:6" s="14" customFormat="1" ht="13.5">
      <c r="A62" s="15"/>
      <c r="B62" s="16"/>
      <c r="C62" s="15"/>
      <c r="D62" s="15"/>
      <c r="E62" s="13"/>
      <c r="F62" s="13"/>
    </row>
    <row r="63" spans="1:6" s="14" customFormat="1" ht="13.5">
      <c r="A63" s="15"/>
      <c r="B63" s="16"/>
      <c r="C63" s="15"/>
      <c r="D63" s="15"/>
      <c r="E63" s="13"/>
      <c r="F63" s="13"/>
    </row>
    <row r="64" spans="1:6" s="14" customFormat="1" ht="13.5">
      <c r="A64" s="15"/>
      <c r="B64" s="16"/>
      <c r="C64" s="15"/>
      <c r="D64" s="15"/>
      <c r="E64" s="13"/>
      <c r="F64" s="13"/>
    </row>
    <row r="65" spans="1:6" s="14" customFormat="1" ht="13.5">
      <c r="A65" s="15"/>
      <c r="B65" s="16"/>
      <c r="C65" s="15"/>
      <c r="D65" s="15"/>
      <c r="E65" s="13"/>
      <c r="F65" s="13"/>
    </row>
    <row r="66" spans="1:6" s="14" customFormat="1" ht="13.5">
      <c r="A66" s="15"/>
      <c r="B66" s="16"/>
      <c r="C66" s="15"/>
      <c r="D66" s="15"/>
      <c r="E66" s="13"/>
      <c r="F66" s="13"/>
    </row>
    <row r="67" spans="1:6" s="14" customFormat="1" ht="13.5">
      <c r="A67" s="15"/>
      <c r="B67" s="16"/>
      <c r="C67" s="15"/>
      <c r="D67" s="15"/>
      <c r="E67" s="13"/>
      <c r="F67" s="13"/>
    </row>
    <row r="68" spans="1:6" s="14" customFormat="1" ht="13.5">
      <c r="A68" s="15"/>
      <c r="B68" s="16"/>
      <c r="C68" s="15"/>
      <c r="D68" s="15"/>
      <c r="E68" s="13"/>
      <c r="F68" s="13"/>
    </row>
    <row r="69" spans="1:6" s="14" customFormat="1" ht="13.5">
      <c r="A69" s="15"/>
      <c r="B69" s="16"/>
      <c r="C69" s="15"/>
      <c r="D69" s="15"/>
      <c r="E69" s="13"/>
      <c r="F69" s="13"/>
    </row>
    <row r="70" spans="1:6" s="14" customFormat="1" ht="13.5">
      <c r="A70" s="15"/>
      <c r="B70" s="16"/>
      <c r="C70" s="15"/>
      <c r="D70" s="15"/>
      <c r="E70" s="13"/>
      <c r="F70" s="13"/>
    </row>
    <row r="71" spans="1:6" s="14" customFormat="1" ht="13.5">
      <c r="A71" s="15"/>
      <c r="B71" s="16"/>
      <c r="C71" s="15"/>
      <c r="D71" s="15"/>
      <c r="E71" s="13"/>
      <c r="F71" s="13"/>
    </row>
    <row r="72" spans="1:6" s="14" customFormat="1" ht="13.5">
      <c r="A72" s="15"/>
      <c r="B72" s="16"/>
      <c r="C72" s="15"/>
      <c r="D72" s="15"/>
      <c r="E72" s="13"/>
      <c r="F72" s="13"/>
    </row>
    <row r="73" spans="1:6" s="14" customFormat="1" ht="13.5">
      <c r="A73" s="15"/>
      <c r="B73" s="16"/>
      <c r="C73" s="15"/>
      <c r="D73" s="15"/>
      <c r="E73" s="13"/>
      <c r="F73" s="13"/>
    </row>
    <row r="74" spans="1:6" s="14" customFormat="1" ht="13.5">
      <c r="A74" s="15"/>
      <c r="B74" s="16"/>
      <c r="C74" s="15"/>
      <c r="D74" s="15"/>
      <c r="E74" s="13"/>
      <c r="F74" s="13"/>
    </row>
    <row r="75" spans="1:6" s="14" customFormat="1" ht="13.5">
      <c r="A75" s="15"/>
      <c r="B75" s="16"/>
      <c r="C75" s="15"/>
      <c r="D75" s="15"/>
      <c r="E75" s="13"/>
      <c r="F75" s="13"/>
    </row>
    <row r="76" spans="1:6" s="14" customFormat="1" ht="13.5">
      <c r="A76" s="15"/>
      <c r="B76" s="16"/>
      <c r="C76" s="15"/>
      <c r="D76" s="15"/>
      <c r="E76" s="13"/>
      <c r="F76" s="13"/>
    </row>
    <row r="77" spans="1:6" s="14" customFormat="1" ht="13.5">
      <c r="A77" s="15"/>
      <c r="B77" s="16"/>
      <c r="C77" s="15"/>
      <c r="D77" s="15"/>
      <c r="E77" s="13"/>
      <c r="F77" s="13"/>
    </row>
    <row r="78" spans="1:6" s="14" customFormat="1" ht="13.5">
      <c r="A78" s="15"/>
      <c r="B78" s="16"/>
      <c r="C78" s="15"/>
      <c r="D78" s="15"/>
      <c r="E78" s="13"/>
      <c r="F78" s="13"/>
    </row>
    <row r="79" spans="1:6" s="14" customFormat="1" ht="13.5">
      <c r="A79" s="15"/>
      <c r="B79" s="16"/>
      <c r="C79" s="15"/>
      <c r="D79" s="15"/>
      <c r="E79" s="13"/>
      <c r="F79" s="13"/>
    </row>
    <row r="80" spans="1:6" s="14" customFormat="1" ht="13.5">
      <c r="A80" s="15"/>
      <c r="B80" s="16"/>
      <c r="C80" s="15"/>
      <c r="D80" s="15"/>
      <c r="E80" s="13"/>
      <c r="F80" s="13"/>
    </row>
    <row r="81" spans="1:6" s="14" customFormat="1" ht="13.5">
      <c r="A81" s="15"/>
      <c r="B81" s="16"/>
      <c r="C81" s="15"/>
      <c r="D81" s="15"/>
      <c r="E81" s="13"/>
      <c r="F81" s="13"/>
    </row>
    <row r="82" spans="1:6" s="14" customFormat="1" ht="13.5">
      <c r="A82" s="15"/>
      <c r="B82" s="16"/>
      <c r="C82" s="15"/>
      <c r="D82" s="15"/>
      <c r="E82" s="13"/>
      <c r="F82" s="13"/>
    </row>
    <row r="83" spans="1:6" s="14" customFormat="1" ht="13.5">
      <c r="A83" s="15"/>
      <c r="B83" s="16"/>
      <c r="C83" s="15"/>
      <c r="D83" s="15"/>
      <c r="E83" s="13"/>
      <c r="F83" s="13"/>
    </row>
    <row r="84" spans="1:6" s="14" customFormat="1" ht="13.5">
      <c r="A84" s="15"/>
      <c r="B84" s="16"/>
      <c r="C84" s="15"/>
      <c r="D84" s="15"/>
      <c r="E84" s="13"/>
      <c r="F84" s="13"/>
    </row>
    <row r="85" spans="1:6" s="14" customFormat="1" ht="13.5">
      <c r="A85" s="15"/>
      <c r="B85" s="16"/>
      <c r="C85" s="15"/>
      <c r="D85" s="15"/>
      <c r="E85" s="13"/>
      <c r="F85" s="13"/>
    </row>
    <row r="86" spans="1:6" s="14" customFormat="1" ht="13.5">
      <c r="A86" s="15"/>
      <c r="B86" s="16"/>
      <c r="C86" s="15"/>
      <c r="D86" s="15"/>
      <c r="E86" s="13"/>
      <c r="F86" s="13"/>
    </row>
    <row r="87" spans="1:6" s="14" customFormat="1" ht="13.5">
      <c r="A87" s="15"/>
      <c r="B87" s="16"/>
      <c r="C87" s="15"/>
      <c r="D87" s="15"/>
      <c r="E87" s="13"/>
      <c r="F87" s="13"/>
    </row>
    <row r="88" spans="1:6" s="14" customFormat="1" ht="13.5">
      <c r="A88" s="15"/>
      <c r="B88" s="16"/>
      <c r="C88" s="15"/>
      <c r="D88" s="15"/>
      <c r="E88" s="13"/>
      <c r="F88" s="13"/>
    </row>
    <row r="89" spans="1:6" s="14" customFormat="1" ht="13.5">
      <c r="A89" s="15"/>
      <c r="B89" s="16"/>
      <c r="C89" s="15"/>
      <c r="D89" s="15"/>
      <c r="E89" s="13"/>
      <c r="F89" s="13"/>
    </row>
    <row r="90" spans="1:6" s="14" customFormat="1" ht="13.5">
      <c r="A90" s="15"/>
      <c r="B90" s="16"/>
      <c r="C90" s="15"/>
      <c r="D90" s="15"/>
      <c r="E90" s="13"/>
      <c r="F90" s="13"/>
    </row>
    <row r="91" spans="1:6" s="14" customFormat="1" ht="13.5">
      <c r="A91" s="15"/>
      <c r="B91" s="16"/>
      <c r="C91" s="15"/>
      <c r="D91" s="15"/>
      <c r="E91" s="13"/>
      <c r="F91" s="13"/>
    </row>
    <row r="92" spans="1:6" s="14" customFormat="1" ht="13.5">
      <c r="A92" s="15"/>
      <c r="B92" s="16"/>
      <c r="C92" s="15"/>
      <c r="D92" s="15"/>
      <c r="E92" s="13"/>
      <c r="F92" s="13"/>
    </row>
    <row r="93" spans="1:6" s="14" customFormat="1" ht="13.5">
      <c r="A93" s="15"/>
      <c r="B93" s="16"/>
      <c r="C93" s="15"/>
      <c r="D93" s="15"/>
      <c r="E93" s="13"/>
      <c r="F93" s="13"/>
    </row>
    <row r="94" ht="13.5">
      <c r="B94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20">
      <selection activeCell="A22" sqref="A22:H109"/>
    </sheetView>
  </sheetViews>
  <sheetFormatPr defaultColWidth="9.00390625" defaultRowHeight="12.75"/>
  <cols>
    <col min="1" max="1" width="46.125" style="0" customWidth="1"/>
    <col min="2" max="2" width="7.625" style="0" customWidth="1"/>
    <col min="3" max="3" width="7.875" style="0" customWidth="1"/>
    <col min="4" max="4" width="11.00390625" style="0" customWidth="1"/>
    <col min="5" max="5" width="6.625" style="0" customWidth="1"/>
    <col min="6" max="6" width="14.125" style="0" customWidth="1"/>
    <col min="7" max="7" width="15.125" style="0" customWidth="1"/>
    <col min="8" max="8" width="17.625" style="0" customWidth="1"/>
  </cols>
  <sheetData>
    <row r="1" spans="4:9" ht="15" customHeight="1">
      <c r="D1" s="43" t="s">
        <v>43</v>
      </c>
      <c r="E1" s="43"/>
      <c r="F1" s="43"/>
      <c r="G1" s="43"/>
      <c r="H1" s="43"/>
      <c r="I1" s="43"/>
    </row>
    <row r="2" spans="1:9" ht="49.5" customHeight="1">
      <c r="A2" s="26"/>
      <c r="B2" s="26"/>
      <c r="C2" s="26"/>
      <c r="D2" s="123" t="s">
        <v>170</v>
      </c>
      <c r="E2" s="123"/>
      <c r="F2" s="123"/>
      <c r="G2" s="123"/>
      <c r="H2" s="123"/>
      <c r="I2" s="123"/>
    </row>
    <row r="3" spans="1:7" ht="15" customHeight="1" hidden="1">
      <c r="A3" s="26"/>
      <c r="B3" s="26"/>
      <c r="C3" s="26"/>
      <c r="D3" s="26"/>
      <c r="E3" s="26"/>
      <c r="F3" s="26"/>
      <c r="G3" s="26"/>
    </row>
    <row r="4" spans="1:7" ht="15" customHeight="1">
      <c r="A4" s="26"/>
      <c r="B4" s="26"/>
      <c r="C4" s="26"/>
      <c r="D4" s="26"/>
      <c r="E4" s="26"/>
      <c r="F4" s="26"/>
      <c r="G4" s="26"/>
    </row>
    <row r="5" spans="1:8" ht="33.75" customHeight="1">
      <c r="A5" s="125" t="s">
        <v>55</v>
      </c>
      <c r="B5" s="122" t="s">
        <v>54</v>
      </c>
      <c r="C5" s="122"/>
      <c r="D5" s="122"/>
      <c r="E5" s="122"/>
      <c r="F5" s="126" t="s">
        <v>15</v>
      </c>
      <c r="G5" s="126" t="s">
        <v>12</v>
      </c>
      <c r="H5" s="124" t="s">
        <v>40</v>
      </c>
    </row>
    <row r="6" spans="1:8" s="27" customFormat="1" ht="83.25" customHeight="1">
      <c r="A6" s="125"/>
      <c r="B6" s="59" t="s">
        <v>56</v>
      </c>
      <c r="C6" s="60" t="s">
        <v>57</v>
      </c>
      <c r="D6" s="60" t="s">
        <v>58</v>
      </c>
      <c r="E6" s="59" t="s">
        <v>59</v>
      </c>
      <c r="F6" s="127"/>
      <c r="G6" s="127"/>
      <c r="H6" s="124"/>
    </row>
    <row r="7" spans="1:8" s="6" customFormat="1" ht="13.5">
      <c r="A7" s="61"/>
      <c r="B7" s="61"/>
      <c r="C7" s="61"/>
      <c r="D7" s="61"/>
      <c r="E7" s="61"/>
      <c r="F7" s="53">
        <f>F8+F51+F63+F70+F77+F82+F87+F105</f>
        <v>34217.689999999995</v>
      </c>
      <c r="G7" s="48">
        <f>G8+G51+G63+G70+G77+G82+G87+G105</f>
        <v>2417.0599999999995</v>
      </c>
      <c r="H7" s="55">
        <f>F7-G7</f>
        <v>31800.629999999997</v>
      </c>
    </row>
    <row r="8" spans="1:8" s="6" customFormat="1" ht="13.5">
      <c r="A8" s="88" t="s">
        <v>46</v>
      </c>
      <c r="B8" s="89">
        <v>1</v>
      </c>
      <c r="C8" s="89"/>
      <c r="D8" s="90"/>
      <c r="E8" s="91"/>
      <c r="F8" s="92">
        <f>F9+F17+F24+F40+F44</f>
        <v>9007.869999999999</v>
      </c>
      <c r="G8" s="118">
        <f>G9+G17+G24+G44</f>
        <v>1570.11</v>
      </c>
      <c r="H8" s="92">
        <f>F8-G8</f>
        <v>7437.759999999999</v>
      </c>
    </row>
    <row r="9" spans="1:8" ht="54" customHeight="1">
      <c r="A9" s="86" t="s">
        <v>60</v>
      </c>
      <c r="B9" s="93">
        <v>1</v>
      </c>
      <c r="C9" s="93">
        <v>2</v>
      </c>
      <c r="D9" s="63" t="s">
        <v>141</v>
      </c>
      <c r="E9" s="94"/>
      <c r="F9" s="142">
        <f>F12</f>
        <v>1406.35</v>
      </c>
      <c r="G9" s="142">
        <f>G12</f>
        <v>226.85</v>
      </c>
      <c r="H9" s="46">
        <f>F9-G9</f>
        <v>1179.5</v>
      </c>
    </row>
    <row r="10" spans="1:8" ht="28.5" customHeight="1">
      <c r="A10" s="58" t="s">
        <v>142</v>
      </c>
      <c r="B10" s="93">
        <v>1</v>
      </c>
      <c r="C10" s="93">
        <v>2</v>
      </c>
      <c r="D10" s="63" t="s">
        <v>143</v>
      </c>
      <c r="E10" s="94"/>
      <c r="F10" s="115">
        <f aca="true" t="shared" si="0" ref="F10:G12">F11</f>
        <v>1406.35</v>
      </c>
      <c r="G10" s="115">
        <f t="shared" si="0"/>
        <v>226.85</v>
      </c>
      <c r="H10" s="85">
        <f aca="true" t="shared" si="1" ref="H10:H95">F10-G10</f>
        <v>1179.5</v>
      </c>
    </row>
    <row r="11" spans="1:8" ht="75" customHeight="1">
      <c r="A11" s="67" t="s">
        <v>144</v>
      </c>
      <c r="B11" s="93">
        <v>1</v>
      </c>
      <c r="C11" s="93">
        <v>2</v>
      </c>
      <c r="D11" s="63" t="s">
        <v>145</v>
      </c>
      <c r="E11" s="94"/>
      <c r="F11" s="115">
        <f t="shared" si="0"/>
        <v>1406.35</v>
      </c>
      <c r="G11" s="115">
        <f t="shared" si="0"/>
        <v>226.85</v>
      </c>
      <c r="H11" s="85">
        <f t="shared" si="1"/>
        <v>1179.5</v>
      </c>
    </row>
    <row r="12" spans="1:8" ht="123.75">
      <c r="A12" s="58" t="s">
        <v>168</v>
      </c>
      <c r="B12" s="62">
        <v>1</v>
      </c>
      <c r="C12" s="62">
        <v>2</v>
      </c>
      <c r="D12" s="63" t="s">
        <v>167</v>
      </c>
      <c r="E12" s="64"/>
      <c r="F12" s="115">
        <f t="shared" si="0"/>
        <v>1406.35</v>
      </c>
      <c r="G12" s="115">
        <f t="shared" si="0"/>
        <v>226.85</v>
      </c>
      <c r="H12" s="85">
        <f t="shared" si="1"/>
        <v>1179.5</v>
      </c>
    </row>
    <row r="13" spans="1:8" ht="69">
      <c r="A13" s="58" t="s">
        <v>53</v>
      </c>
      <c r="B13" s="62">
        <v>1</v>
      </c>
      <c r="C13" s="62">
        <v>2</v>
      </c>
      <c r="D13" s="63" t="s">
        <v>167</v>
      </c>
      <c r="E13" s="64">
        <v>100</v>
      </c>
      <c r="F13" s="87">
        <f>14:14</f>
        <v>1406.35</v>
      </c>
      <c r="G13" s="87">
        <f>G14</f>
        <v>226.85</v>
      </c>
      <c r="H13" s="85">
        <f t="shared" si="1"/>
        <v>1179.5</v>
      </c>
    </row>
    <row r="14" spans="1:9" ht="44.25" customHeight="1">
      <c r="A14" s="58" t="s">
        <v>61</v>
      </c>
      <c r="B14" s="62">
        <v>1</v>
      </c>
      <c r="C14" s="62">
        <v>2</v>
      </c>
      <c r="D14" s="63" t="s">
        <v>167</v>
      </c>
      <c r="E14" s="64">
        <v>120</v>
      </c>
      <c r="F14" s="87">
        <v>1406.35</v>
      </c>
      <c r="G14" s="87">
        <v>226.85</v>
      </c>
      <c r="H14" s="83">
        <f>F14-G14</f>
        <v>1179.5</v>
      </c>
      <c r="I14" s="14"/>
    </row>
    <row r="15" spans="1:9" ht="44.25" customHeight="1">
      <c r="A15" s="58" t="s">
        <v>169</v>
      </c>
      <c r="B15" s="62">
        <v>1</v>
      </c>
      <c r="C15" s="62">
        <v>2</v>
      </c>
      <c r="D15" s="63" t="s">
        <v>167</v>
      </c>
      <c r="E15" s="64">
        <v>121</v>
      </c>
      <c r="F15" s="87">
        <v>1080.15</v>
      </c>
      <c r="G15" s="87">
        <v>181.76</v>
      </c>
      <c r="H15" s="87">
        <f>F15-G15</f>
        <v>898.3900000000001</v>
      </c>
      <c r="I15" s="14"/>
    </row>
    <row r="16" spans="1:9" ht="57" customHeight="1">
      <c r="A16" s="58" t="s">
        <v>148</v>
      </c>
      <c r="B16" s="62">
        <v>1</v>
      </c>
      <c r="C16" s="62">
        <v>2</v>
      </c>
      <c r="D16" s="63" t="s">
        <v>167</v>
      </c>
      <c r="E16" s="64">
        <v>129</v>
      </c>
      <c r="F16" s="83">
        <v>326.2</v>
      </c>
      <c r="G16" s="87">
        <v>45.08</v>
      </c>
      <c r="H16" s="83">
        <f>F16-G16</f>
        <v>281.12</v>
      </c>
      <c r="I16" s="14"/>
    </row>
    <row r="17" spans="1:8" ht="74.25" customHeight="1">
      <c r="A17" s="67" t="s">
        <v>63</v>
      </c>
      <c r="B17" s="68">
        <v>1</v>
      </c>
      <c r="C17" s="68">
        <v>3</v>
      </c>
      <c r="D17" s="63" t="s">
        <v>141</v>
      </c>
      <c r="E17" s="70"/>
      <c r="F17" s="84">
        <f aca="true" t="shared" si="2" ref="F17:G21">F18</f>
        <v>491.7</v>
      </c>
      <c r="G17" s="84">
        <f t="shared" si="2"/>
        <v>0</v>
      </c>
      <c r="H17" s="84">
        <f t="shared" si="1"/>
        <v>491.7</v>
      </c>
    </row>
    <row r="18" spans="1:8" ht="27" customHeight="1">
      <c r="A18" s="58" t="s">
        <v>142</v>
      </c>
      <c r="B18" s="68">
        <v>1</v>
      </c>
      <c r="C18" s="68">
        <v>3</v>
      </c>
      <c r="D18" s="63" t="s">
        <v>143</v>
      </c>
      <c r="E18" s="70"/>
      <c r="F18" s="84">
        <f t="shared" si="2"/>
        <v>491.7</v>
      </c>
      <c r="G18" s="84">
        <f t="shared" si="2"/>
        <v>0</v>
      </c>
      <c r="H18" s="85">
        <f>F18-G18</f>
        <v>491.7</v>
      </c>
    </row>
    <row r="19" spans="1:8" ht="106.5" customHeight="1">
      <c r="A19" s="67" t="s">
        <v>144</v>
      </c>
      <c r="B19" s="68">
        <v>1</v>
      </c>
      <c r="C19" s="68">
        <v>3</v>
      </c>
      <c r="D19" s="63" t="s">
        <v>145</v>
      </c>
      <c r="E19" s="70"/>
      <c r="F19" s="84">
        <f t="shared" si="2"/>
        <v>491.7</v>
      </c>
      <c r="G19" s="84">
        <f t="shared" si="2"/>
        <v>0</v>
      </c>
      <c r="H19" s="85">
        <f>F19-G19</f>
        <v>491.7</v>
      </c>
    </row>
    <row r="20" spans="1:8" ht="123.75">
      <c r="A20" s="58" t="s">
        <v>168</v>
      </c>
      <c r="B20" s="62">
        <v>1</v>
      </c>
      <c r="C20" s="62">
        <v>3</v>
      </c>
      <c r="D20" s="63" t="s">
        <v>167</v>
      </c>
      <c r="E20" s="64"/>
      <c r="F20" s="84">
        <f t="shared" si="2"/>
        <v>491.7</v>
      </c>
      <c r="G20" s="84">
        <f t="shared" si="2"/>
        <v>0</v>
      </c>
      <c r="H20" s="85">
        <f>F20-G20</f>
        <v>491.7</v>
      </c>
    </row>
    <row r="21" spans="1:8" ht="69">
      <c r="A21" s="145" t="s">
        <v>53</v>
      </c>
      <c r="B21" s="146">
        <v>1</v>
      </c>
      <c r="C21" s="146">
        <v>3</v>
      </c>
      <c r="D21" s="147" t="s">
        <v>167</v>
      </c>
      <c r="E21" s="148">
        <v>100</v>
      </c>
      <c r="F21" s="149">
        <f t="shared" si="2"/>
        <v>491.7</v>
      </c>
      <c r="G21" s="149">
        <f t="shared" si="2"/>
        <v>0</v>
      </c>
      <c r="H21" s="149">
        <f>F21-G21</f>
        <v>491.7</v>
      </c>
    </row>
    <row r="22" spans="1:8" ht="49.5" customHeight="1">
      <c r="A22" s="150" t="s">
        <v>61</v>
      </c>
      <c r="B22" s="151">
        <v>1</v>
      </c>
      <c r="C22" s="151">
        <v>3</v>
      </c>
      <c r="D22" s="152" t="s">
        <v>167</v>
      </c>
      <c r="E22" s="153">
        <v>120</v>
      </c>
      <c r="F22" s="83">
        <v>491.7</v>
      </c>
      <c r="G22" s="85">
        <v>0</v>
      </c>
      <c r="H22" s="85">
        <f>F22-G22</f>
        <v>491.7</v>
      </c>
    </row>
    <row r="23" spans="1:8" ht="26.25" customHeight="1">
      <c r="A23" s="154" t="s">
        <v>142</v>
      </c>
      <c r="B23" s="62">
        <v>1</v>
      </c>
      <c r="C23" s="62">
        <v>4</v>
      </c>
      <c r="D23" s="63"/>
      <c r="E23" s="64"/>
      <c r="F23" s="83"/>
      <c r="G23" s="85"/>
      <c r="H23" s="85"/>
    </row>
    <row r="24" spans="1:8" ht="72" customHeight="1">
      <c r="A24" s="155" t="s">
        <v>65</v>
      </c>
      <c r="B24" s="68">
        <v>1</v>
      </c>
      <c r="C24" s="68">
        <v>4</v>
      </c>
      <c r="D24" s="63" t="s">
        <v>141</v>
      </c>
      <c r="E24" s="70"/>
      <c r="F24" s="84">
        <f>F27</f>
        <v>6578.82</v>
      </c>
      <c r="G24" s="84">
        <f>G27</f>
        <v>1343.26</v>
      </c>
      <c r="H24" s="84">
        <f>F24-G24</f>
        <v>5235.5599999999995</v>
      </c>
    </row>
    <row r="25" spans="1:8" ht="29.25" customHeight="1">
      <c r="A25" s="154" t="s">
        <v>142</v>
      </c>
      <c r="B25" s="68">
        <v>1</v>
      </c>
      <c r="C25" s="68">
        <v>4</v>
      </c>
      <c r="D25" s="63" t="s">
        <v>143</v>
      </c>
      <c r="E25" s="70"/>
      <c r="F25" s="84">
        <f>F26</f>
        <v>6578.82</v>
      </c>
      <c r="G25" s="84">
        <f>G26</f>
        <v>1343.26</v>
      </c>
      <c r="H25" s="84">
        <f>H26</f>
        <v>5235.5599999999995</v>
      </c>
    </row>
    <row r="26" spans="1:8" ht="102" customHeight="1">
      <c r="A26" s="155" t="s">
        <v>144</v>
      </c>
      <c r="B26" s="68">
        <v>1</v>
      </c>
      <c r="C26" s="68">
        <v>4</v>
      </c>
      <c r="D26" s="63" t="s">
        <v>145</v>
      </c>
      <c r="E26" s="70"/>
      <c r="F26" s="83">
        <f>F27</f>
        <v>6578.82</v>
      </c>
      <c r="G26" s="84">
        <f>G27</f>
        <v>1343.26</v>
      </c>
      <c r="H26" s="83">
        <f>F26-G26</f>
        <v>5235.5599999999995</v>
      </c>
    </row>
    <row r="27" spans="1:8" ht="96" customHeight="1">
      <c r="A27" s="154" t="s">
        <v>168</v>
      </c>
      <c r="B27" s="62">
        <v>1</v>
      </c>
      <c r="C27" s="62">
        <v>4</v>
      </c>
      <c r="D27" s="63" t="s">
        <v>167</v>
      </c>
      <c r="E27" s="64"/>
      <c r="F27" s="83">
        <f>F28+F33+F35</f>
        <v>6578.82</v>
      </c>
      <c r="G27" s="83">
        <f>G28+G33+G35</f>
        <v>1343.26</v>
      </c>
      <c r="H27" s="83">
        <f>F27-G27</f>
        <v>5235.5599999999995</v>
      </c>
    </row>
    <row r="28" spans="1:8" ht="69">
      <c r="A28" s="154" t="s">
        <v>53</v>
      </c>
      <c r="B28" s="62">
        <v>1</v>
      </c>
      <c r="C28" s="62">
        <v>4</v>
      </c>
      <c r="D28" s="63" t="s">
        <v>167</v>
      </c>
      <c r="E28" s="64">
        <v>100</v>
      </c>
      <c r="F28" s="83">
        <f>F29</f>
        <v>5336.65</v>
      </c>
      <c r="G28" s="83">
        <f>G29</f>
        <v>940.53</v>
      </c>
      <c r="H28" s="85">
        <f t="shared" si="1"/>
        <v>4396.12</v>
      </c>
    </row>
    <row r="29" spans="1:8" ht="30" customHeight="1">
      <c r="A29" s="154" t="s">
        <v>61</v>
      </c>
      <c r="B29" s="62">
        <v>1</v>
      </c>
      <c r="C29" s="62">
        <v>4</v>
      </c>
      <c r="D29" s="63" t="s">
        <v>167</v>
      </c>
      <c r="E29" s="64">
        <v>120</v>
      </c>
      <c r="F29" s="115">
        <v>5336.65</v>
      </c>
      <c r="G29" s="84">
        <v>940.53</v>
      </c>
      <c r="H29" s="116">
        <f>F29-G29</f>
        <v>4396.12</v>
      </c>
    </row>
    <row r="30" spans="1:8" ht="61.5" customHeight="1">
      <c r="A30" s="154" t="s">
        <v>62</v>
      </c>
      <c r="B30" s="62">
        <v>1</v>
      </c>
      <c r="C30" s="62">
        <v>4</v>
      </c>
      <c r="D30" s="63" t="s">
        <v>167</v>
      </c>
      <c r="E30" s="64">
        <v>121</v>
      </c>
      <c r="F30" s="115">
        <v>4098.53</v>
      </c>
      <c r="G30" s="115">
        <v>753.16</v>
      </c>
      <c r="H30" s="115">
        <f>F30-G30</f>
        <v>3345.37</v>
      </c>
    </row>
    <row r="31" spans="1:8" ht="58.5" customHeight="1">
      <c r="A31" s="154" t="s">
        <v>66</v>
      </c>
      <c r="B31" s="62">
        <v>1</v>
      </c>
      <c r="C31" s="62">
        <v>4</v>
      </c>
      <c r="D31" s="63" t="s">
        <v>167</v>
      </c>
      <c r="E31" s="64">
        <v>122</v>
      </c>
      <c r="F31" s="87">
        <v>0.36</v>
      </c>
      <c r="G31" s="83">
        <v>0</v>
      </c>
      <c r="H31" s="87">
        <f t="shared" si="1"/>
        <v>0.36</v>
      </c>
    </row>
    <row r="32" spans="1:8" ht="53.25" customHeight="1">
      <c r="A32" s="154" t="s">
        <v>148</v>
      </c>
      <c r="B32" s="62">
        <v>1</v>
      </c>
      <c r="C32" s="62">
        <v>4</v>
      </c>
      <c r="D32" s="63" t="s">
        <v>167</v>
      </c>
      <c r="E32" s="64">
        <v>129</v>
      </c>
      <c r="F32" s="87">
        <v>1237.7</v>
      </c>
      <c r="G32" s="83">
        <v>187.4</v>
      </c>
      <c r="H32" s="83">
        <f>F32-G32</f>
        <v>1050.3</v>
      </c>
    </row>
    <row r="33" spans="1:8" ht="42.75" customHeight="1">
      <c r="A33" s="155" t="s">
        <v>67</v>
      </c>
      <c r="B33" s="68">
        <v>1</v>
      </c>
      <c r="C33" s="68">
        <v>4</v>
      </c>
      <c r="D33" s="63" t="s">
        <v>167</v>
      </c>
      <c r="E33" s="70">
        <v>200</v>
      </c>
      <c r="F33" s="115">
        <f>F34</f>
        <v>1127.77</v>
      </c>
      <c r="G33" s="115">
        <f>G34</f>
        <v>373.67</v>
      </c>
      <c r="H33" s="115">
        <f>H34</f>
        <v>754.0999999999999</v>
      </c>
    </row>
    <row r="34" spans="1:8" ht="56.25" customHeight="1">
      <c r="A34" s="154" t="s">
        <v>68</v>
      </c>
      <c r="B34" s="62">
        <v>1</v>
      </c>
      <c r="C34" s="62">
        <v>4</v>
      </c>
      <c r="D34" s="63" t="s">
        <v>167</v>
      </c>
      <c r="E34" s="64">
        <v>240</v>
      </c>
      <c r="F34" s="115">
        <v>1127.77</v>
      </c>
      <c r="G34" s="116">
        <v>373.67</v>
      </c>
      <c r="H34" s="116">
        <f>F34-G34</f>
        <v>754.0999999999999</v>
      </c>
    </row>
    <row r="35" spans="1:8" ht="25.5" customHeight="1">
      <c r="A35" s="155" t="s">
        <v>69</v>
      </c>
      <c r="B35" s="68">
        <v>1</v>
      </c>
      <c r="C35" s="68">
        <v>4</v>
      </c>
      <c r="D35" s="63" t="s">
        <v>167</v>
      </c>
      <c r="E35" s="70">
        <v>800</v>
      </c>
      <c r="F35" s="84">
        <f>F36</f>
        <v>114.4</v>
      </c>
      <c r="G35" s="115">
        <f>G36</f>
        <v>29.060000000000002</v>
      </c>
      <c r="H35" s="115">
        <f t="shared" si="1"/>
        <v>85.34</v>
      </c>
    </row>
    <row r="36" spans="1:8" ht="27.75" customHeight="1">
      <c r="A36" s="154" t="s">
        <v>70</v>
      </c>
      <c r="B36" s="62">
        <v>1</v>
      </c>
      <c r="C36" s="62">
        <v>4</v>
      </c>
      <c r="D36" s="63" t="s">
        <v>167</v>
      </c>
      <c r="E36" s="64">
        <v>850</v>
      </c>
      <c r="F36" s="84">
        <f>F39+F38+F37</f>
        <v>114.4</v>
      </c>
      <c r="G36" s="115">
        <f>G39+G38+G37</f>
        <v>29.060000000000002</v>
      </c>
      <c r="H36" s="116">
        <f t="shared" si="1"/>
        <v>85.34</v>
      </c>
    </row>
    <row r="37" spans="1:8" ht="39" customHeight="1">
      <c r="A37" s="154" t="s">
        <v>71</v>
      </c>
      <c r="B37" s="62">
        <v>1</v>
      </c>
      <c r="C37" s="62">
        <v>4</v>
      </c>
      <c r="D37" s="63" t="s">
        <v>167</v>
      </c>
      <c r="E37" s="64">
        <v>851</v>
      </c>
      <c r="F37" s="84">
        <v>99.5</v>
      </c>
      <c r="G37" s="116">
        <v>26.21</v>
      </c>
      <c r="H37" s="116">
        <f t="shared" si="1"/>
        <v>73.28999999999999</v>
      </c>
    </row>
    <row r="38" spans="1:8" ht="29.25" customHeight="1">
      <c r="A38" s="154" t="s">
        <v>120</v>
      </c>
      <c r="B38" s="62">
        <v>1</v>
      </c>
      <c r="C38" s="62">
        <v>4</v>
      </c>
      <c r="D38" s="63" t="s">
        <v>167</v>
      </c>
      <c r="E38" s="64">
        <v>852</v>
      </c>
      <c r="F38" s="115">
        <v>14.4</v>
      </c>
      <c r="G38" s="116">
        <v>2.85</v>
      </c>
      <c r="H38" s="116">
        <f t="shared" si="1"/>
        <v>11.55</v>
      </c>
    </row>
    <row r="39" spans="1:8" ht="23.25" customHeight="1">
      <c r="A39" s="154" t="s">
        <v>119</v>
      </c>
      <c r="B39" s="62">
        <v>1</v>
      </c>
      <c r="C39" s="62">
        <v>4</v>
      </c>
      <c r="D39" s="63" t="s">
        <v>167</v>
      </c>
      <c r="E39" s="64">
        <v>853</v>
      </c>
      <c r="F39" s="84">
        <v>0.5</v>
      </c>
      <c r="G39" s="85">
        <v>0</v>
      </c>
      <c r="H39" s="85">
        <f t="shared" si="1"/>
        <v>0.5</v>
      </c>
    </row>
    <row r="40" spans="1:8" ht="18" customHeight="1">
      <c r="A40" s="155" t="s">
        <v>16</v>
      </c>
      <c r="B40" s="68">
        <v>1</v>
      </c>
      <c r="C40" s="68">
        <v>11</v>
      </c>
      <c r="D40" s="69"/>
      <c r="E40" s="70"/>
      <c r="F40" s="47">
        <f aca="true" t="shared" si="3" ref="F40:G42">F41</f>
        <v>250</v>
      </c>
      <c r="G40" s="47">
        <f t="shared" si="3"/>
        <v>0</v>
      </c>
      <c r="H40" s="47">
        <f t="shared" si="1"/>
        <v>250</v>
      </c>
    </row>
    <row r="41" spans="1:8" ht="27" customHeight="1">
      <c r="A41" s="154" t="s">
        <v>72</v>
      </c>
      <c r="B41" s="62">
        <v>1</v>
      </c>
      <c r="C41" s="62">
        <v>11</v>
      </c>
      <c r="D41" s="63" t="s">
        <v>166</v>
      </c>
      <c r="E41" s="64"/>
      <c r="F41" s="46">
        <f t="shared" si="3"/>
        <v>250</v>
      </c>
      <c r="G41" s="57">
        <f t="shared" si="3"/>
        <v>0</v>
      </c>
      <c r="H41" s="57">
        <f t="shared" si="1"/>
        <v>250</v>
      </c>
    </row>
    <row r="42" spans="1:8" ht="27">
      <c r="A42" s="154" t="s">
        <v>69</v>
      </c>
      <c r="B42" s="62">
        <v>1</v>
      </c>
      <c r="C42" s="62">
        <v>11</v>
      </c>
      <c r="D42" s="63" t="s">
        <v>166</v>
      </c>
      <c r="E42" s="64">
        <v>800</v>
      </c>
      <c r="F42" s="46">
        <f t="shared" si="3"/>
        <v>250</v>
      </c>
      <c r="G42" s="46">
        <f t="shared" si="3"/>
        <v>0</v>
      </c>
      <c r="H42" s="57">
        <f t="shared" si="1"/>
        <v>250</v>
      </c>
    </row>
    <row r="43" spans="1:8" ht="27">
      <c r="A43" s="154" t="s">
        <v>73</v>
      </c>
      <c r="B43" s="62">
        <v>1</v>
      </c>
      <c r="C43" s="62">
        <v>11</v>
      </c>
      <c r="D43" s="63" t="s">
        <v>166</v>
      </c>
      <c r="E43" s="64">
        <v>870</v>
      </c>
      <c r="F43" s="46">
        <v>250</v>
      </c>
      <c r="G43" s="46">
        <v>0</v>
      </c>
      <c r="H43" s="46">
        <f>F43-G43</f>
        <v>250</v>
      </c>
    </row>
    <row r="44" spans="1:8" ht="27">
      <c r="A44" s="155" t="s">
        <v>121</v>
      </c>
      <c r="B44" s="68">
        <v>1</v>
      </c>
      <c r="C44" s="68">
        <v>13</v>
      </c>
      <c r="D44" s="108"/>
      <c r="E44" s="70"/>
      <c r="F44" s="47">
        <f>F46+F49</f>
        <v>281</v>
      </c>
      <c r="G44" s="47">
        <f>G46+G49</f>
        <v>0</v>
      </c>
      <c r="H44" s="47">
        <f>F44-G44</f>
        <v>281</v>
      </c>
    </row>
    <row r="45" spans="1:8" ht="27">
      <c r="A45" s="155" t="s">
        <v>142</v>
      </c>
      <c r="B45" s="68">
        <v>1</v>
      </c>
      <c r="C45" s="68">
        <v>13</v>
      </c>
      <c r="D45" s="63" t="s">
        <v>143</v>
      </c>
      <c r="E45" s="70"/>
      <c r="F45" s="47">
        <f>F47+F50</f>
        <v>281</v>
      </c>
      <c r="G45" s="47">
        <f>G47+G50</f>
        <v>0</v>
      </c>
      <c r="H45" s="47">
        <f>F45-G45</f>
        <v>281</v>
      </c>
    </row>
    <row r="46" spans="1:8" ht="27">
      <c r="A46" s="155" t="s">
        <v>67</v>
      </c>
      <c r="B46" s="68">
        <v>1</v>
      </c>
      <c r="C46" s="68">
        <v>13</v>
      </c>
      <c r="D46" s="63" t="s">
        <v>165</v>
      </c>
      <c r="E46" s="70">
        <v>200</v>
      </c>
      <c r="F46" s="47">
        <v>245</v>
      </c>
      <c r="G46" s="47">
        <v>0</v>
      </c>
      <c r="H46" s="47">
        <f>F46-G46</f>
        <v>245</v>
      </c>
    </row>
    <row r="47" spans="1:8" ht="41.25">
      <c r="A47" s="155" t="s">
        <v>68</v>
      </c>
      <c r="B47" s="68">
        <v>1</v>
      </c>
      <c r="C47" s="68">
        <v>13</v>
      </c>
      <c r="D47" s="63" t="s">
        <v>165</v>
      </c>
      <c r="E47" s="70">
        <v>240</v>
      </c>
      <c r="F47" s="47">
        <v>245</v>
      </c>
      <c r="G47" s="47">
        <v>0</v>
      </c>
      <c r="H47" s="47">
        <f>F47-G47</f>
        <v>245</v>
      </c>
    </row>
    <row r="48" spans="1:8" ht="73.5" customHeight="1">
      <c r="A48" s="155" t="s">
        <v>164</v>
      </c>
      <c r="B48" s="68">
        <v>1</v>
      </c>
      <c r="C48" s="68">
        <v>13</v>
      </c>
      <c r="D48" s="63" t="s">
        <v>140</v>
      </c>
      <c r="E48" s="70"/>
      <c r="F48" s="46">
        <f>F49</f>
        <v>36</v>
      </c>
      <c r="G48" s="46">
        <f>G49</f>
        <v>0</v>
      </c>
      <c r="H48" s="85">
        <f t="shared" si="1"/>
        <v>36</v>
      </c>
    </row>
    <row r="49" spans="1:8" ht="27">
      <c r="A49" s="154" t="s">
        <v>122</v>
      </c>
      <c r="B49" s="62">
        <v>1</v>
      </c>
      <c r="C49" s="62">
        <v>13</v>
      </c>
      <c r="D49" s="63" t="s">
        <v>140</v>
      </c>
      <c r="E49" s="64">
        <v>500</v>
      </c>
      <c r="F49" s="46">
        <f>F50</f>
        <v>36</v>
      </c>
      <c r="G49" s="46">
        <f>G50</f>
        <v>0</v>
      </c>
      <c r="H49" s="85">
        <f t="shared" si="1"/>
        <v>36</v>
      </c>
    </row>
    <row r="50" spans="1:8" ht="27">
      <c r="A50" s="154" t="s">
        <v>123</v>
      </c>
      <c r="B50" s="62">
        <v>1</v>
      </c>
      <c r="C50" s="62">
        <v>13</v>
      </c>
      <c r="D50" s="63" t="s">
        <v>140</v>
      </c>
      <c r="E50" s="114">
        <v>540</v>
      </c>
      <c r="F50" s="46">
        <v>36</v>
      </c>
      <c r="G50" s="46">
        <v>0</v>
      </c>
      <c r="H50" s="57">
        <f t="shared" si="1"/>
        <v>36</v>
      </c>
    </row>
    <row r="51" spans="1:8" ht="13.5">
      <c r="A51" s="156" t="s">
        <v>45</v>
      </c>
      <c r="B51" s="80">
        <v>2</v>
      </c>
      <c r="C51" s="80"/>
      <c r="D51" s="81"/>
      <c r="E51" s="82"/>
      <c r="F51" s="118">
        <f>F52</f>
        <v>378.2</v>
      </c>
      <c r="G51" s="118">
        <f>G52</f>
        <v>73.13</v>
      </c>
      <c r="H51" s="118">
        <f t="shared" si="1"/>
        <v>305.07</v>
      </c>
    </row>
    <row r="52" spans="1:8" ht="33" customHeight="1">
      <c r="A52" s="157" t="s">
        <v>74</v>
      </c>
      <c r="B52" s="65">
        <v>2</v>
      </c>
      <c r="C52" s="65">
        <v>3</v>
      </c>
      <c r="D52" s="63" t="s">
        <v>141</v>
      </c>
      <c r="E52" s="66"/>
      <c r="F52" s="87">
        <f>F55</f>
        <v>378.2</v>
      </c>
      <c r="G52" s="116">
        <f>G55</f>
        <v>73.13</v>
      </c>
      <c r="H52" s="116">
        <f t="shared" si="1"/>
        <v>305.07</v>
      </c>
    </row>
    <row r="53" spans="1:8" ht="33" customHeight="1">
      <c r="A53" s="157" t="s">
        <v>142</v>
      </c>
      <c r="B53" s="65">
        <v>2</v>
      </c>
      <c r="C53" s="65">
        <v>3</v>
      </c>
      <c r="D53" s="63" t="s">
        <v>143</v>
      </c>
      <c r="E53" s="66"/>
      <c r="F53" s="87">
        <f>F58+F59+F60+F61</f>
        <v>378.2</v>
      </c>
      <c r="G53" s="116">
        <f>G58+G60</f>
        <v>73.13</v>
      </c>
      <c r="H53" s="116">
        <f>F53-G53</f>
        <v>305.07</v>
      </c>
    </row>
    <row r="54" spans="1:8" ht="105.75" customHeight="1">
      <c r="A54" s="155" t="s">
        <v>144</v>
      </c>
      <c r="B54" s="65">
        <v>2</v>
      </c>
      <c r="C54" s="65">
        <v>3</v>
      </c>
      <c r="D54" s="63" t="s">
        <v>145</v>
      </c>
      <c r="E54" s="66"/>
      <c r="F54" s="87">
        <f>F58+F59+F60+F61</f>
        <v>378.2</v>
      </c>
      <c r="G54" s="87">
        <f>G58+G60</f>
        <v>73.13</v>
      </c>
      <c r="H54" s="116">
        <f>F54-G54</f>
        <v>305.07</v>
      </c>
    </row>
    <row r="55" spans="1:8" ht="41.25">
      <c r="A55" s="155" t="s">
        <v>17</v>
      </c>
      <c r="B55" s="68">
        <v>2</v>
      </c>
      <c r="C55" s="68">
        <v>3</v>
      </c>
      <c r="D55" s="63" t="s">
        <v>146</v>
      </c>
      <c r="E55" s="70"/>
      <c r="F55" s="87">
        <f>F57+F61</f>
        <v>378.2</v>
      </c>
      <c r="G55" s="87">
        <f>G57+G61</f>
        <v>73.13</v>
      </c>
      <c r="H55" s="116">
        <f t="shared" si="1"/>
        <v>305.07</v>
      </c>
    </row>
    <row r="56" spans="1:8" ht="69">
      <c r="A56" s="157" t="s">
        <v>147</v>
      </c>
      <c r="B56" s="68">
        <v>2</v>
      </c>
      <c r="C56" s="68">
        <v>3</v>
      </c>
      <c r="D56" s="63" t="s">
        <v>146</v>
      </c>
      <c r="E56" s="70">
        <v>100</v>
      </c>
      <c r="F56" s="87">
        <f>F58+F59+F60</f>
        <v>299.71</v>
      </c>
      <c r="G56" s="87">
        <f>G57+G59</f>
        <v>73.13</v>
      </c>
      <c r="H56" s="116">
        <f>F56-G56</f>
        <v>226.57999999999998</v>
      </c>
    </row>
    <row r="57" spans="1:8" ht="27">
      <c r="A57" s="154" t="s">
        <v>61</v>
      </c>
      <c r="B57" s="68">
        <v>2</v>
      </c>
      <c r="C57" s="68">
        <v>3</v>
      </c>
      <c r="D57" s="63" t="s">
        <v>146</v>
      </c>
      <c r="E57" s="70">
        <v>120</v>
      </c>
      <c r="F57" s="87">
        <f>F58+F59+F60</f>
        <v>299.71</v>
      </c>
      <c r="G57" s="87">
        <f>G58+G60</f>
        <v>73.13</v>
      </c>
      <c r="H57" s="116">
        <f t="shared" si="1"/>
        <v>226.57999999999998</v>
      </c>
    </row>
    <row r="58" spans="1:8" ht="50.25" customHeight="1">
      <c r="A58" s="154" t="s">
        <v>62</v>
      </c>
      <c r="B58" s="68">
        <v>2</v>
      </c>
      <c r="C58" s="68">
        <v>3</v>
      </c>
      <c r="D58" s="63" t="s">
        <v>146</v>
      </c>
      <c r="E58" s="70">
        <v>121</v>
      </c>
      <c r="F58" s="115">
        <v>224.66</v>
      </c>
      <c r="G58" s="116">
        <v>56.17</v>
      </c>
      <c r="H58" s="116">
        <f t="shared" si="1"/>
        <v>168.49</v>
      </c>
    </row>
    <row r="59" spans="1:8" ht="54" customHeight="1">
      <c r="A59" s="154" t="s">
        <v>66</v>
      </c>
      <c r="B59" s="68">
        <v>2</v>
      </c>
      <c r="C59" s="68">
        <v>3</v>
      </c>
      <c r="D59" s="63" t="s">
        <v>146</v>
      </c>
      <c r="E59" s="70">
        <v>122</v>
      </c>
      <c r="F59" s="83">
        <v>7.2</v>
      </c>
      <c r="G59" s="85">
        <v>0</v>
      </c>
      <c r="H59" s="85">
        <f t="shared" si="1"/>
        <v>7.2</v>
      </c>
    </row>
    <row r="60" spans="1:8" ht="55.5" customHeight="1">
      <c r="A60" s="154" t="s">
        <v>148</v>
      </c>
      <c r="B60" s="68">
        <v>2</v>
      </c>
      <c r="C60" s="68">
        <v>3</v>
      </c>
      <c r="D60" s="63" t="s">
        <v>146</v>
      </c>
      <c r="E60" s="70">
        <v>129</v>
      </c>
      <c r="F60" s="87">
        <v>67.85</v>
      </c>
      <c r="G60" s="116">
        <v>16.96</v>
      </c>
      <c r="H60" s="116">
        <f t="shared" si="1"/>
        <v>50.88999999999999</v>
      </c>
    </row>
    <row r="61" spans="1:8" ht="27">
      <c r="A61" s="154" t="s">
        <v>67</v>
      </c>
      <c r="B61" s="68">
        <v>2</v>
      </c>
      <c r="C61" s="68">
        <v>3</v>
      </c>
      <c r="D61" s="63" t="s">
        <v>146</v>
      </c>
      <c r="E61" s="64">
        <v>200</v>
      </c>
      <c r="F61" s="87">
        <f>F62</f>
        <v>78.49</v>
      </c>
      <c r="G61" s="83">
        <f>G62</f>
        <v>0</v>
      </c>
      <c r="H61" s="116">
        <f t="shared" si="1"/>
        <v>78.49</v>
      </c>
    </row>
    <row r="62" spans="1:8" ht="43.5" customHeight="1">
      <c r="A62" s="154" t="s">
        <v>68</v>
      </c>
      <c r="B62" s="68">
        <v>2</v>
      </c>
      <c r="C62" s="68">
        <v>3</v>
      </c>
      <c r="D62" s="63" t="s">
        <v>146</v>
      </c>
      <c r="E62" s="64">
        <v>240</v>
      </c>
      <c r="F62" s="142">
        <v>78.49</v>
      </c>
      <c r="G62" s="57">
        <v>0</v>
      </c>
      <c r="H62" s="144">
        <f t="shared" si="1"/>
        <v>78.49</v>
      </c>
    </row>
    <row r="63" spans="1:8" ht="25.5" customHeight="1">
      <c r="A63" s="158" t="s">
        <v>124</v>
      </c>
      <c r="B63" s="107">
        <v>3</v>
      </c>
      <c r="C63" s="107"/>
      <c r="D63" s="105"/>
      <c r="E63" s="106"/>
      <c r="F63" s="143">
        <f>F68</f>
        <v>290.5</v>
      </c>
      <c r="G63" s="143">
        <f>G68</f>
        <v>71.32</v>
      </c>
      <c r="H63" s="143">
        <f t="shared" si="1"/>
        <v>219.18</v>
      </c>
    </row>
    <row r="64" spans="1:8" ht="25.5" customHeight="1">
      <c r="A64" s="155" t="s">
        <v>149</v>
      </c>
      <c r="B64" s="68">
        <v>3</v>
      </c>
      <c r="C64" s="68">
        <v>14</v>
      </c>
      <c r="D64" s="63" t="s">
        <v>141</v>
      </c>
      <c r="E64" s="70"/>
      <c r="F64" s="142">
        <f aca="true" t="shared" si="4" ref="F64:G68">F65</f>
        <v>290.5</v>
      </c>
      <c r="G64" s="144">
        <f t="shared" si="4"/>
        <v>71.32</v>
      </c>
      <c r="H64" s="144">
        <f t="shared" si="1"/>
        <v>219.18</v>
      </c>
    </row>
    <row r="65" spans="1:8" ht="25.5" customHeight="1">
      <c r="A65" s="155" t="s">
        <v>142</v>
      </c>
      <c r="B65" s="68">
        <v>3</v>
      </c>
      <c r="C65" s="68">
        <v>14</v>
      </c>
      <c r="D65" s="63" t="s">
        <v>143</v>
      </c>
      <c r="E65" s="70"/>
      <c r="F65" s="142">
        <f t="shared" si="4"/>
        <v>290.5</v>
      </c>
      <c r="G65" s="144">
        <f t="shared" si="4"/>
        <v>71.32</v>
      </c>
      <c r="H65" s="144">
        <f t="shared" si="1"/>
        <v>219.18</v>
      </c>
    </row>
    <row r="66" spans="1:8" ht="99" customHeight="1">
      <c r="A66" s="155" t="s">
        <v>144</v>
      </c>
      <c r="B66" s="68">
        <v>3</v>
      </c>
      <c r="C66" s="68">
        <v>14</v>
      </c>
      <c r="D66" s="63" t="s">
        <v>145</v>
      </c>
      <c r="E66" s="70"/>
      <c r="F66" s="142">
        <f t="shared" si="4"/>
        <v>290.5</v>
      </c>
      <c r="G66" s="144">
        <f t="shared" si="4"/>
        <v>71.32</v>
      </c>
      <c r="H66" s="144">
        <f t="shared" si="1"/>
        <v>219.18</v>
      </c>
    </row>
    <row r="67" spans="1:8" ht="25.5" customHeight="1">
      <c r="A67" s="155" t="s">
        <v>150</v>
      </c>
      <c r="B67" s="68">
        <v>3</v>
      </c>
      <c r="C67" s="68">
        <v>14</v>
      </c>
      <c r="D67" s="63" t="s">
        <v>151</v>
      </c>
      <c r="E67" s="70"/>
      <c r="F67" s="142">
        <f t="shared" si="4"/>
        <v>290.5</v>
      </c>
      <c r="G67" s="144">
        <f t="shared" si="4"/>
        <v>71.32</v>
      </c>
      <c r="H67" s="144">
        <f t="shared" si="1"/>
        <v>219.18</v>
      </c>
    </row>
    <row r="68" spans="1:8" ht="39" customHeight="1">
      <c r="A68" s="154" t="s">
        <v>125</v>
      </c>
      <c r="B68" s="68">
        <v>3</v>
      </c>
      <c r="C68" s="68">
        <v>14</v>
      </c>
      <c r="D68" s="63" t="s">
        <v>151</v>
      </c>
      <c r="E68" s="64">
        <v>100</v>
      </c>
      <c r="F68" s="142">
        <f t="shared" si="4"/>
        <v>290.5</v>
      </c>
      <c r="G68" s="144">
        <f t="shared" si="4"/>
        <v>71.32</v>
      </c>
      <c r="H68" s="144">
        <f t="shared" si="1"/>
        <v>219.18</v>
      </c>
    </row>
    <row r="69" spans="1:8" ht="30" customHeight="1">
      <c r="A69" s="154" t="s">
        <v>64</v>
      </c>
      <c r="B69" s="68">
        <v>3</v>
      </c>
      <c r="C69" s="68">
        <v>14</v>
      </c>
      <c r="D69" s="63" t="s">
        <v>151</v>
      </c>
      <c r="E69" s="64">
        <v>120</v>
      </c>
      <c r="F69" s="142">
        <v>290.5</v>
      </c>
      <c r="G69" s="144">
        <v>71.32</v>
      </c>
      <c r="H69" s="144">
        <f t="shared" si="1"/>
        <v>219.18</v>
      </c>
    </row>
    <row r="70" spans="1:8" ht="13.5">
      <c r="A70" s="159" t="s">
        <v>47</v>
      </c>
      <c r="B70" s="95">
        <v>4</v>
      </c>
      <c r="C70" s="95"/>
      <c r="D70" s="96"/>
      <c r="E70" s="97"/>
      <c r="F70" s="92">
        <f aca="true" t="shared" si="5" ref="F70:G75">F71</f>
        <v>21.7</v>
      </c>
      <c r="G70" s="118">
        <f t="shared" si="5"/>
        <v>9.28</v>
      </c>
      <c r="H70" s="92">
        <f t="shared" si="1"/>
        <v>12.42</v>
      </c>
    </row>
    <row r="71" spans="1:8" ht="13.5">
      <c r="A71" s="155" t="s">
        <v>75</v>
      </c>
      <c r="B71" s="68">
        <v>4</v>
      </c>
      <c r="C71" s="68">
        <v>1</v>
      </c>
      <c r="D71" s="117">
        <v>0</v>
      </c>
      <c r="E71" s="70"/>
      <c r="F71" s="83">
        <f>F74</f>
        <v>21.7</v>
      </c>
      <c r="G71" s="116">
        <f>G74</f>
        <v>9.28</v>
      </c>
      <c r="H71" s="85">
        <f t="shared" si="1"/>
        <v>12.42</v>
      </c>
    </row>
    <row r="72" spans="1:8" ht="27">
      <c r="A72" s="155" t="s">
        <v>142</v>
      </c>
      <c r="B72" s="68">
        <v>4</v>
      </c>
      <c r="C72" s="68">
        <v>1</v>
      </c>
      <c r="D72" s="63" t="s">
        <v>143</v>
      </c>
      <c r="E72" s="70"/>
      <c r="F72" s="83">
        <f>F74</f>
        <v>21.7</v>
      </c>
      <c r="G72" s="87">
        <f>G74</f>
        <v>9.28</v>
      </c>
      <c r="H72" s="85">
        <f t="shared" si="1"/>
        <v>12.42</v>
      </c>
    </row>
    <row r="73" spans="1:8" ht="27">
      <c r="A73" s="155" t="s">
        <v>152</v>
      </c>
      <c r="B73" s="68">
        <v>4</v>
      </c>
      <c r="C73" s="68">
        <v>1</v>
      </c>
      <c r="D73" s="63" t="s">
        <v>153</v>
      </c>
      <c r="E73" s="70"/>
      <c r="F73" s="83">
        <f t="shared" si="5"/>
        <v>21.7</v>
      </c>
      <c r="G73" s="87">
        <f t="shared" si="5"/>
        <v>9.28</v>
      </c>
      <c r="H73" s="85">
        <f t="shared" si="1"/>
        <v>12.42</v>
      </c>
    </row>
    <row r="74" spans="1:8" ht="58.5" customHeight="1">
      <c r="A74" s="160" t="s">
        <v>154</v>
      </c>
      <c r="B74" s="68">
        <v>4</v>
      </c>
      <c r="C74" s="68">
        <v>1</v>
      </c>
      <c r="D74" s="63" t="s">
        <v>155</v>
      </c>
      <c r="E74" s="70"/>
      <c r="F74" s="83">
        <f t="shared" si="5"/>
        <v>21.7</v>
      </c>
      <c r="G74" s="87">
        <f t="shared" si="5"/>
        <v>9.28</v>
      </c>
      <c r="H74" s="85">
        <f t="shared" si="1"/>
        <v>12.42</v>
      </c>
    </row>
    <row r="75" spans="1:8" ht="46.5" customHeight="1">
      <c r="A75" s="155" t="s">
        <v>67</v>
      </c>
      <c r="B75" s="68">
        <v>4</v>
      </c>
      <c r="C75" s="68">
        <v>1</v>
      </c>
      <c r="D75" s="63" t="s">
        <v>155</v>
      </c>
      <c r="E75" s="70">
        <v>200</v>
      </c>
      <c r="F75" s="83">
        <f t="shared" si="5"/>
        <v>21.7</v>
      </c>
      <c r="G75" s="87">
        <f t="shared" si="5"/>
        <v>9.28</v>
      </c>
      <c r="H75" s="83">
        <f>F75-G75</f>
        <v>12.42</v>
      </c>
    </row>
    <row r="76" spans="1:8" ht="49.5" customHeight="1">
      <c r="A76" s="154" t="s">
        <v>68</v>
      </c>
      <c r="B76" s="68">
        <v>4</v>
      </c>
      <c r="C76" s="68">
        <v>1</v>
      </c>
      <c r="D76" s="63" t="s">
        <v>155</v>
      </c>
      <c r="E76" s="70">
        <v>240</v>
      </c>
      <c r="F76" s="83">
        <v>21.7</v>
      </c>
      <c r="G76" s="87">
        <v>9.28</v>
      </c>
      <c r="H76" s="83">
        <f>F76-G76</f>
        <v>12.42</v>
      </c>
    </row>
    <row r="77" spans="1:8" ht="33" customHeight="1">
      <c r="A77" s="156" t="s">
        <v>48</v>
      </c>
      <c r="B77" s="80">
        <v>5</v>
      </c>
      <c r="C77" s="80"/>
      <c r="D77" s="81"/>
      <c r="E77" s="82"/>
      <c r="F77" s="118">
        <f aca="true" t="shared" si="6" ref="F77:G79">F78</f>
        <v>9735.16</v>
      </c>
      <c r="G77" s="92">
        <f t="shared" si="6"/>
        <v>0</v>
      </c>
      <c r="H77" s="118">
        <f t="shared" si="1"/>
        <v>9735.16</v>
      </c>
    </row>
    <row r="78" spans="1:8" ht="13.5">
      <c r="A78" s="161" t="s">
        <v>76</v>
      </c>
      <c r="B78" s="98">
        <v>5</v>
      </c>
      <c r="C78" s="98">
        <v>3</v>
      </c>
      <c r="D78" s="117">
        <v>0</v>
      </c>
      <c r="E78" s="71"/>
      <c r="F78" s="87">
        <f>F79</f>
        <v>9735.16</v>
      </c>
      <c r="G78" s="85">
        <f>G79</f>
        <v>0</v>
      </c>
      <c r="H78" s="116">
        <f>F78-G78</f>
        <v>9735.16</v>
      </c>
    </row>
    <row r="79" spans="1:8" ht="69">
      <c r="A79" s="162" t="s">
        <v>77</v>
      </c>
      <c r="B79" s="72">
        <v>5</v>
      </c>
      <c r="C79" s="72">
        <v>3</v>
      </c>
      <c r="D79" s="73">
        <v>3100000000</v>
      </c>
      <c r="E79" s="74"/>
      <c r="F79" s="87">
        <f t="shared" si="6"/>
        <v>9735.16</v>
      </c>
      <c r="G79" s="83">
        <f t="shared" si="6"/>
        <v>0</v>
      </c>
      <c r="H79" s="87">
        <f>F79-G79</f>
        <v>9735.16</v>
      </c>
    </row>
    <row r="80" spans="1:8" ht="27">
      <c r="A80" s="157" t="s">
        <v>67</v>
      </c>
      <c r="B80" s="72">
        <v>5</v>
      </c>
      <c r="C80" s="72">
        <v>3</v>
      </c>
      <c r="D80" s="73">
        <v>3100020000</v>
      </c>
      <c r="E80" s="74">
        <v>200</v>
      </c>
      <c r="F80" s="87">
        <f>F81</f>
        <v>9735.16</v>
      </c>
      <c r="G80" s="83">
        <f>G81</f>
        <v>0</v>
      </c>
      <c r="H80" s="87">
        <f t="shared" si="1"/>
        <v>9735.16</v>
      </c>
    </row>
    <row r="81" spans="1:8" ht="41.25">
      <c r="A81" s="157" t="s">
        <v>68</v>
      </c>
      <c r="B81" s="72">
        <v>5</v>
      </c>
      <c r="C81" s="72">
        <v>3</v>
      </c>
      <c r="D81" s="73">
        <v>3100020000</v>
      </c>
      <c r="E81" s="74">
        <v>240</v>
      </c>
      <c r="F81" s="87">
        <v>9735.16</v>
      </c>
      <c r="G81" s="83">
        <v>0</v>
      </c>
      <c r="H81" s="87">
        <f t="shared" si="1"/>
        <v>9735.16</v>
      </c>
    </row>
    <row r="82" spans="1:8" ht="13.5">
      <c r="A82" s="156" t="s">
        <v>49</v>
      </c>
      <c r="B82" s="80">
        <v>7</v>
      </c>
      <c r="C82" s="80"/>
      <c r="D82" s="81"/>
      <c r="E82" s="82"/>
      <c r="F82" s="92">
        <f aca="true" t="shared" si="7" ref="F82:G85">F83</f>
        <v>42</v>
      </c>
      <c r="G82" s="92">
        <f t="shared" si="7"/>
        <v>0</v>
      </c>
      <c r="H82" s="92">
        <f t="shared" si="1"/>
        <v>42</v>
      </c>
    </row>
    <row r="83" spans="1:8" ht="13.5">
      <c r="A83" s="163" t="s">
        <v>78</v>
      </c>
      <c r="B83" s="75">
        <v>7</v>
      </c>
      <c r="C83" s="75">
        <v>7</v>
      </c>
      <c r="D83" s="117">
        <v>0</v>
      </c>
      <c r="E83" s="76"/>
      <c r="F83" s="83">
        <f t="shared" si="7"/>
        <v>42</v>
      </c>
      <c r="G83" s="83">
        <f t="shared" si="7"/>
        <v>0</v>
      </c>
      <c r="H83" s="83">
        <f>F83-G83</f>
        <v>42</v>
      </c>
    </row>
    <row r="84" spans="1:8" ht="54.75">
      <c r="A84" s="157" t="s">
        <v>79</v>
      </c>
      <c r="B84" s="65">
        <v>7</v>
      </c>
      <c r="C84" s="65">
        <v>7</v>
      </c>
      <c r="D84" s="73">
        <v>3200000000</v>
      </c>
      <c r="E84" s="77"/>
      <c r="F84" s="83">
        <f t="shared" si="7"/>
        <v>42</v>
      </c>
      <c r="G84" s="83">
        <f t="shared" si="7"/>
        <v>0</v>
      </c>
      <c r="H84" s="83">
        <f t="shared" si="1"/>
        <v>42</v>
      </c>
    </row>
    <row r="85" spans="1:8" ht="27">
      <c r="A85" s="157" t="s">
        <v>67</v>
      </c>
      <c r="B85" s="65">
        <v>7</v>
      </c>
      <c r="C85" s="65">
        <v>7</v>
      </c>
      <c r="D85" s="73">
        <v>3200020000</v>
      </c>
      <c r="E85" s="77">
        <v>200</v>
      </c>
      <c r="F85" s="83">
        <f t="shared" si="7"/>
        <v>42</v>
      </c>
      <c r="G85" s="83">
        <f t="shared" si="7"/>
        <v>0</v>
      </c>
      <c r="H85" s="83">
        <f t="shared" si="1"/>
        <v>42</v>
      </c>
    </row>
    <row r="86" spans="1:8" ht="41.25">
      <c r="A86" s="157" t="s">
        <v>68</v>
      </c>
      <c r="B86" s="65">
        <v>7</v>
      </c>
      <c r="C86" s="65">
        <v>7</v>
      </c>
      <c r="D86" s="73">
        <v>3200020000</v>
      </c>
      <c r="E86" s="77">
        <v>240</v>
      </c>
      <c r="F86" s="83">
        <v>42</v>
      </c>
      <c r="G86" s="83">
        <v>0</v>
      </c>
      <c r="H86" s="83">
        <f t="shared" si="1"/>
        <v>42</v>
      </c>
    </row>
    <row r="87" spans="1:8" ht="13.5">
      <c r="A87" s="159" t="s">
        <v>50</v>
      </c>
      <c r="B87" s="95">
        <v>10</v>
      </c>
      <c r="C87" s="95"/>
      <c r="D87" s="96"/>
      <c r="E87" s="97"/>
      <c r="F87" s="118">
        <f>F94+F88</f>
        <v>13047.81</v>
      </c>
      <c r="G87" s="118">
        <f>G88+G96+G100</f>
        <v>649.22</v>
      </c>
      <c r="H87" s="118">
        <f t="shared" si="1"/>
        <v>12398.59</v>
      </c>
    </row>
    <row r="88" spans="1:8" ht="13.5">
      <c r="A88" s="155" t="s">
        <v>126</v>
      </c>
      <c r="B88" s="68">
        <v>10</v>
      </c>
      <c r="C88" s="68">
        <v>1</v>
      </c>
      <c r="D88" s="117">
        <v>0</v>
      </c>
      <c r="E88" s="70"/>
      <c r="F88" s="109">
        <v>314.65</v>
      </c>
      <c r="G88" s="47">
        <f>G92</f>
        <v>0</v>
      </c>
      <c r="H88" s="109">
        <f t="shared" si="1"/>
        <v>314.65</v>
      </c>
    </row>
    <row r="89" spans="1:8" ht="27">
      <c r="A89" s="155" t="s">
        <v>156</v>
      </c>
      <c r="B89" s="68">
        <v>10</v>
      </c>
      <c r="C89" s="68">
        <v>1</v>
      </c>
      <c r="D89" s="69">
        <v>9000000000</v>
      </c>
      <c r="E89" s="70"/>
      <c r="F89" s="109">
        <v>314.65</v>
      </c>
      <c r="G89" s="47">
        <v>0</v>
      </c>
      <c r="H89" s="109">
        <f t="shared" si="1"/>
        <v>314.65</v>
      </c>
    </row>
    <row r="90" spans="1:8" ht="27">
      <c r="A90" s="155" t="s">
        <v>157</v>
      </c>
      <c r="B90" s="68">
        <v>10</v>
      </c>
      <c r="C90" s="68">
        <v>1</v>
      </c>
      <c r="D90" s="69">
        <v>9020000000</v>
      </c>
      <c r="E90" s="70"/>
      <c r="F90" s="109">
        <v>314.65</v>
      </c>
      <c r="G90" s="47">
        <v>0</v>
      </c>
      <c r="H90" s="109">
        <f t="shared" si="1"/>
        <v>314.65</v>
      </c>
    </row>
    <row r="91" spans="1:8" ht="41.25">
      <c r="A91" s="155" t="s">
        <v>158</v>
      </c>
      <c r="B91" s="68">
        <v>10</v>
      </c>
      <c r="C91" s="68">
        <v>1</v>
      </c>
      <c r="D91" s="69">
        <v>9020080000</v>
      </c>
      <c r="E91" s="70"/>
      <c r="F91" s="109">
        <v>314.65</v>
      </c>
      <c r="G91" s="47">
        <v>0</v>
      </c>
      <c r="H91" s="109">
        <f t="shared" si="1"/>
        <v>314.65</v>
      </c>
    </row>
    <row r="92" spans="1:8" ht="27">
      <c r="A92" s="155" t="s">
        <v>159</v>
      </c>
      <c r="B92" s="68">
        <v>10</v>
      </c>
      <c r="C92" s="68">
        <v>1</v>
      </c>
      <c r="D92" s="69">
        <v>9020080000</v>
      </c>
      <c r="E92" s="70">
        <v>300</v>
      </c>
      <c r="F92" s="109">
        <v>314.65</v>
      </c>
      <c r="G92" s="47">
        <v>0</v>
      </c>
      <c r="H92" s="109">
        <f>F92-G92</f>
        <v>314.65</v>
      </c>
    </row>
    <row r="93" spans="1:8" ht="27">
      <c r="A93" s="155" t="s">
        <v>160</v>
      </c>
      <c r="B93" s="68">
        <v>10</v>
      </c>
      <c r="C93" s="68">
        <v>1</v>
      </c>
      <c r="D93" s="69">
        <v>9020080000</v>
      </c>
      <c r="E93" s="70">
        <v>310</v>
      </c>
      <c r="F93" s="109">
        <v>314.65</v>
      </c>
      <c r="G93" s="47">
        <v>0</v>
      </c>
      <c r="H93" s="109">
        <f>F93-G93</f>
        <v>314.65</v>
      </c>
    </row>
    <row r="94" spans="1:8" ht="13.5">
      <c r="A94" s="155" t="s">
        <v>127</v>
      </c>
      <c r="B94" s="68">
        <v>10</v>
      </c>
      <c r="C94" s="68">
        <v>6</v>
      </c>
      <c r="D94" s="73">
        <v>3300000000</v>
      </c>
      <c r="E94" s="70"/>
      <c r="F94" s="109">
        <f>F96+F100</f>
        <v>12733.16</v>
      </c>
      <c r="G94" s="109">
        <v>649.22</v>
      </c>
      <c r="H94" s="47">
        <f>F94-G94</f>
        <v>12083.94</v>
      </c>
    </row>
    <row r="95" spans="1:8" ht="13.5">
      <c r="A95" s="164" t="s">
        <v>80</v>
      </c>
      <c r="B95" s="78">
        <v>10</v>
      </c>
      <c r="C95" s="78">
        <v>6</v>
      </c>
      <c r="D95" s="73">
        <v>3300000000</v>
      </c>
      <c r="E95" s="79"/>
      <c r="F95" s="83">
        <v>0</v>
      </c>
      <c r="G95" s="83">
        <v>0</v>
      </c>
      <c r="H95" s="83">
        <f t="shared" si="1"/>
        <v>0</v>
      </c>
    </row>
    <row r="96" spans="1:8" ht="54.75">
      <c r="A96" s="164" t="s">
        <v>91</v>
      </c>
      <c r="B96" s="78">
        <v>10</v>
      </c>
      <c r="C96" s="78">
        <v>6</v>
      </c>
      <c r="D96" s="73">
        <v>3300000000</v>
      </c>
      <c r="E96" s="79"/>
      <c r="F96" s="83">
        <f>F98</f>
        <v>3633</v>
      </c>
      <c r="G96" s="87">
        <f>G98</f>
        <v>649.22</v>
      </c>
      <c r="H96" s="87">
        <f aca="true" t="shared" si="8" ref="H96:H109">F96-G96</f>
        <v>2983.7799999999997</v>
      </c>
    </row>
    <row r="97" spans="1:8" ht="54.75">
      <c r="A97" s="157" t="s">
        <v>161</v>
      </c>
      <c r="B97" s="78">
        <v>10</v>
      </c>
      <c r="C97" s="78">
        <v>6</v>
      </c>
      <c r="D97" s="73">
        <v>3300020000</v>
      </c>
      <c r="E97" s="79"/>
      <c r="F97" s="83">
        <v>3633</v>
      </c>
      <c r="G97" s="87">
        <f>G98</f>
        <v>649.22</v>
      </c>
      <c r="H97" s="87">
        <f t="shared" si="8"/>
        <v>2983.7799999999997</v>
      </c>
    </row>
    <row r="98" spans="1:8" ht="27">
      <c r="A98" s="157" t="s">
        <v>67</v>
      </c>
      <c r="B98" s="78">
        <v>10</v>
      </c>
      <c r="C98" s="78">
        <v>6</v>
      </c>
      <c r="D98" s="73">
        <v>3300020000</v>
      </c>
      <c r="E98" s="77">
        <v>200</v>
      </c>
      <c r="F98" s="83">
        <v>3633</v>
      </c>
      <c r="G98" s="87">
        <f>G99</f>
        <v>649.22</v>
      </c>
      <c r="H98" s="87">
        <f t="shared" si="8"/>
        <v>2983.7799999999997</v>
      </c>
    </row>
    <row r="99" spans="1:8" ht="41.25">
      <c r="A99" s="157" t="s">
        <v>68</v>
      </c>
      <c r="B99" s="78">
        <v>10</v>
      </c>
      <c r="C99" s="78">
        <v>6</v>
      </c>
      <c r="D99" s="73">
        <v>3300020000</v>
      </c>
      <c r="E99" s="77">
        <v>240</v>
      </c>
      <c r="F99" s="83">
        <v>3633</v>
      </c>
      <c r="G99" s="87">
        <v>649.22</v>
      </c>
      <c r="H99" s="87">
        <f t="shared" si="8"/>
        <v>2983.7799999999997</v>
      </c>
    </row>
    <row r="100" spans="1:8" ht="27">
      <c r="A100" s="157" t="s">
        <v>156</v>
      </c>
      <c r="B100" s="78">
        <v>10</v>
      </c>
      <c r="C100" s="78">
        <v>6</v>
      </c>
      <c r="D100" s="73">
        <v>9000000000</v>
      </c>
      <c r="E100" s="77"/>
      <c r="F100" s="87">
        <v>9100.16</v>
      </c>
      <c r="G100" s="83">
        <v>0</v>
      </c>
      <c r="H100" s="87">
        <f t="shared" si="8"/>
        <v>9100.16</v>
      </c>
    </row>
    <row r="101" spans="1:8" ht="27">
      <c r="A101" s="157" t="s">
        <v>157</v>
      </c>
      <c r="B101" s="78">
        <v>10</v>
      </c>
      <c r="C101" s="78">
        <v>6</v>
      </c>
      <c r="D101" s="73">
        <v>9020000000</v>
      </c>
      <c r="E101" s="77"/>
      <c r="F101" s="87">
        <v>9100.16</v>
      </c>
      <c r="G101" s="83">
        <v>0</v>
      </c>
      <c r="H101" s="87">
        <f t="shared" si="8"/>
        <v>9100.16</v>
      </c>
    </row>
    <row r="102" spans="1:8" ht="41.25">
      <c r="A102" s="157" t="s">
        <v>162</v>
      </c>
      <c r="B102" s="78">
        <v>10</v>
      </c>
      <c r="C102" s="78">
        <v>6</v>
      </c>
      <c r="D102" s="73">
        <v>9020080000</v>
      </c>
      <c r="E102" s="77"/>
      <c r="F102" s="87">
        <v>9100.16</v>
      </c>
      <c r="G102" s="83">
        <v>0</v>
      </c>
      <c r="H102" s="87">
        <f t="shared" si="8"/>
        <v>9100.16</v>
      </c>
    </row>
    <row r="103" spans="1:8" ht="27">
      <c r="A103" s="157" t="s">
        <v>159</v>
      </c>
      <c r="B103" s="78">
        <v>10</v>
      </c>
      <c r="C103" s="78">
        <v>6</v>
      </c>
      <c r="D103" s="73">
        <v>9020080000</v>
      </c>
      <c r="E103" s="77">
        <v>300</v>
      </c>
      <c r="F103" s="87">
        <v>9100.16</v>
      </c>
      <c r="G103" s="83">
        <v>0</v>
      </c>
      <c r="H103" s="87">
        <f t="shared" si="8"/>
        <v>9100.16</v>
      </c>
    </row>
    <row r="104" spans="1:8" ht="27">
      <c r="A104" s="157" t="s">
        <v>163</v>
      </c>
      <c r="B104" s="78">
        <v>10</v>
      </c>
      <c r="C104" s="78">
        <v>6</v>
      </c>
      <c r="D104" s="73">
        <v>9020080000</v>
      </c>
      <c r="E104" s="77">
        <v>320</v>
      </c>
      <c r="F104" s="87">
        <v>9100.16</v>
      </c>
      <c r="G104" s="83">
        <v>0</v>
      </c>
      <c r="H104" s="87">
        <f t="shared" si="8"/>
        <v>9100.16</v>
      </c>
    </row>
    <row r="105" spans="1:8" s="14" customFormat="1" ht="13.5">
      <c r="A105" s="156" t="s">
        <v>18</v>
      </c>
      <c r="B105" s="80">
        <v>11</v>
      </c>
      <c r="C105" s="80"/>
      <c r="D105" s="81"/>
      <c r="E105" s="82"/>
      <c r="F105" s="118">
        <f aca="true" t="shared" si="9" ref="F105:G108">F106</f>
        <v>1694.45</v>
      </c>
      <c r="G105" s="92">
        <f t="shared" si="9"/>
        <v>44</v>
      </c>
      <c r="H105" s="118">
        <f t="shared" si="8"/>
        <v>1650.45</v>
      </c>
    </row>
    <row r="106" spans="1:8" s="14" customFormat="1" ht="13.5">
      <c r="A106" s="157" t="s">
        <v>81</v>
      </c>
      <c r="B106" s="65">
        <v>11</v>
      </c>
      <c r="C106" s="65">
        <v>1</v>
      </c>
      <c r="D106" s="117">
        <v>0</v>
      </c>
      <c r="E106" s="77"/>
      <c r="F106" s="87">
        <f t="shared" si="9"/>
        <v>1694.45</v>
      </c>
      <c r="G106" s="83">
        <f t="shared" si="9"/>
        <v>44</v>
      </c>
      <c r="H106" s="87">
        <f t="shared" si="8"/>
        <v>1650.45</v>
      </c>
    </row>
    <row r="107" spans="1:8" s="14" customFormat="1" ht="69">
      <c r="A107" s="157" t="s">
        <v>82</v>
      </c>
      <c r="B107" s="65">
        <v>11</v>
      </c>
      <c r="C107" s="65">
        <v>1</v>
      </c>
      <c r="D107" s="73">
        <v>3400020000</v>
      </c>
      <c r="E107" s="77"/>
      <c r="F107" s="87">
        <f t="shared" si="9"/>
        <v>1694.45</v>
      </c>
      <c r="G107" s="83">
        <f t="shared" si="9"/>
        <v>44</v>
      </c>
      <c r="H107" s="87">
        <f t="shared" si="8"/>
        <v>1650.45</v>
      </c>
    </row>
    <row r="108" spans="1:8" s="14" customFormat="1" ht="27">
      <c r="A108" s="157" t="s">
        <v>67</v>
      </c>
      <c r="B108" s="65">
        <v>11</v>
      </c>
      <c r="C108" s="65">
        <v>1</v>
      </c>
      <c r="D108" s="73">
        <v>3400020000</v>
      </c>
      <c r="E108" s="77">
        <v>200</v>
      </c>
      <c r="F108" s="87">
        <f t="shared" si="9"/>
        <v>1694.45</v>
      </c>
      <c r="G108" s="83">
        <f t="shared" si="9"/>
        <v>44</v>
      </c>
      <c r="H108" s="87">
        <f t="shared" si="8"/>
        <v>1650.45</v>
      </c>
    </row>
    <row r="109" spans="1:8" s="14" customFormat="1" ht="41.25">
      <c r="A109" s="165" t="s">
        <v>68</v>
      </c>
      <c r="B109" s="166">
        <v>11</v>
      </c>
      <c r="C109" s="166">
        <v>1</v>
      </c>
      <c r="D109" s="167">
        <v>3400020000</v>
      </c>
      <c r="E109" s="168">
        <v>240</v>
      </c>
      <c r="F109" s="87">
        <v>1694.45</v>
      </c>
      <c r="G109" s="83">
        <v>44</v>
      </c>
      <c r="H109" s="87">
        <f t="shared" si="8"/>
        <v>1650.45</v>
      </c>
    </row>
    <row r="110" spans="1:4" s="14" customFormat="1" ht="12.75">
      <c r="A110" s="28"/>
      <c r="B110" s="28"/>
      <c r="C110" s="28"/>
      <c r="D110" s="28"/>
    </row>
    <row r="111" spans="1:4" s="14" customFormat="1" ht="12.75">
      <c r="A111" s="28"/>
      <c r="B111" s="28"/>
      <c r="C111" s="28"/>
      <c r="D111" s="28"/>
    </row>
    <row r="112" spans="1:4" s="14" customFormat="1" ht="12.75">
      <c r="A112" s="28"/>
      <c r="B112" s="28"/>
      <c r="C112" s="28"/>
      <c r="D112" s="28"/>
    </row>
    <row r="113" spans="1:4" s="14" customFormat="1" ht="12.75">
      <c r="A113" s="28"/>
      <c r="B113" s="28"/>
      <c r="C113" s="28"/>
      <c r="D113" s="28"/>
    </row>
    <row r="114" spans="1:4" s="14" customFormat="1" ht="12.75">
      <c r="A114" s="28"/>
      <c r="B114" s="28"/>
      <c r="C114" s="28"/>
      <c r="D114" s="28"/>
    </row>
    <row r="115" spans="1:4" s="14" customFormat="1" ht="12.75">
      <c r="A115" s="28"/>
      <c r="B115" s="28"/>
      <c r="C115" s="28"/>
      <c r="D115" s="28"/>
    </row>
    <row r="116" spans="1:4" s="14" customFormat="1" ht="12.75">
      <c r="A116" s="28"/>
      <c r="B116" s="28"/>
      <c r="C116" s="28"/>
      <c r="D116" s="28"/>
    </row>
    <row r="117" spans="1:4" s="14" customFormat="1" ht="12.75">
      <c r="A117" s="28"/>
      <c r="B117" s="28"/>
      <c r="C117" s="28"/>
      <c r="D117" s="28"/>
    </row>
    <row r="118" spans="1:4" s="14" customFormat="1" ht="12.75">
      <c r="A118" s="28"/>
      <c r="B118" s="28"/>
      <c r="C118" s="28"/>
      <c r="D118" s="28"/>
    </row>
    <row r="119" spans="1:4" s="14" customFormat="1" ht="12.75">
      <c r="A119" s="28"/>
      <c r="B119" s="28"/>
      <c r="C119" s="28"/>
      <c r="D119" s="28"/>
    </row>
    <row r="120" spans="1:4" s="14" customFormat="1" ht="12.75">
      <c r="A120" s="28"/>
      <c r="B120" s="28"/>
      <c r="C120" s="28"/>
      <c r="D120" s="28"/>
    </row>
  </sheetData>
  <sheetProtection/>
  <mergeCells count="6">
    <mergeCell ref="B5:E5"/>
    <mergeCell ref="D2:I2"/>
    <mergeCell ref="H5:H6"/>
    <mergeCell ref="A5:A6"/>
    <mergeCell ref="F5:F6"/>
    <mergeCell ref="G5:G6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6" sqref="B6:B8"/>
    </sheetView>
  </sheetViews>
  <sheetFormatPr defaultColWidth="9.00390625" defaultRowHeight="12.75"/>
  <cols>
    <col min="2" max="2" width="26.625" style="0" customWidth="1"/>
    <col min="3" max="3" width="44.125" style="0" customWidth="1"/>
    <col min="4" max="4" width="18.375" style="0" customWidth="1"/>
    <col min="5" max="5" width="16.50390625" style="0" customWidth="1"/>
  </cols>
  <sheetData>
    <row r="1" spans="3:6" ht="15">
      <c r="C1" s="128" t="s">
        <v>44</v>
      </c>
      <c r="D1" s="128"/>
      <c r="E1" s="128"/>
      <c r="F1" s="43"/>
    </row>
    <row r="2" spans="3:6" ht="19.5" customHeight="1">
      <c r="C2" s="123" t="s">
        <v>171</v>
      </c>
      <c r="D2" s="123"/>
      <c r="E2" s="123"/>
      <c r="F2" s="38"/>
    </row>
    <row r="3" spans="3:6" ht="35.25" customHeight="1">
      <c r="C3" s="123"/>
      <c r="D3" s="123"/>
      <c r="E3" s="123"/>
      <c r="F3" s="38"/>
    </row>
    <row r="4" spans="3:6" ht="35.25" customHeight="1">
      <c r="C4" s="56"/>
      <c r="D4" s="56"/>
      <c r="E4" s="56"/>
      <c r="F4" s="38"/>
    </row>
    <row r="5" spans="1:5" ht="78" customHeight="1">
      <c r="A5" s="135" t="s">
        <v>174</v>
      </c>
      <c r="B5" s="135"/>
      <c r="C5" s="135"/>
      <c r="D5" s="135"/>
      <c r="E5" s="135"/>
    </row>
    <row r="6" spans="1:5" ht="21" customHeight="1">
      <c r="A6" s="129" t="s">
        <v>41</v>
      </c>
      <c r="B6" s="132" t="s">
        <v>19</v>
      </c>
      <c r="C6" s="136" t="s">
        <v>20</v>
      </c>
      <c r="D6" s="139" t="s">
        <v>21</v>
      </c>
      <c r="E6" s="139" t="s">
        <v>22</v>
      </c>
    </row>
    <row r="7" spans="1:5" ht="12.75" customHeight="1">
      <c r="A7" s="130"/>
      <c r="B7" s="133"/>
      <c r="C7" s="137"/>
      <c r="D7" s="140"/>
      <c r="E7" s="140"/>
    </row>
    <row r="8" spans="1:5" ht="109.5" customHeight="1">
      <c r="A8" s="131"/>
      <c r="B8" s="134"/>
      <c r="C8" s="138"/>
      <c r="D8" s="141"/>
      <c r="E8" s="141"/>
    </row>
    <row r="9" spans="1:5" ht="30.75">
      <c r="A9" s="29">
        <v>257</v>
      </c>
      <c r="B9" s="30" t="s">
        <v>24</v>
      </c>
      <c r="C9" s="31" t="s">
        <v>23</v>
      </c>
      <c r="D9" s="39">
        <v>9512.6</v>
      </c>
      <c r="E9" s="39">
        <v>-2215.3</v>
      </c>
    </row>
    <row r="10" spans="1:5" ht="30.75" customHeight="1">
      <c r="A10" s="29">
        <v>257</v>
      </c>
      <c r="B10" s="30" t="s">
        <v>24</v>
      </c>
      <c r="C10" s="31" t="s">
        <v>131</v>
      </c>
      <c r="D10" s="39">
        <v>9512.6</v>
      </c>
      <c r="E10" s="39">
        <v>-2215.3</v>
      </c>
    </row>
    <row r="11" spans="1:5" ht="30.75">
      <c r="A11" s="29">
        <v>257</v>
      </c>
      <c r="B11" s="30" t="s">
        <v>25</v>
      </c>
      <c r="C11" s="31" t="s">
        <v>26</v>
      </c>
      <c r="D11" s="39">
        <v>9512.6</v>
      </c>
      <c r="E11" s="39">
        <v>-2215.3</v>
      </c>
    </row>
    <row r="12" spans="1:5" ht="25.5" customHeight="1">
      <c r="A12" s="29">
        <v>257</v>
      </c>
      <c r="B12" s="30" t="s">
        <v>27</v>
      </c>
      <c r="C12" s="31" t="s">
        <v>28</v>
      </c>
      <c r="D12" s="39">
        <f aca="true" t="shared" si="0" ref="D12:E14">D13</f>
        <v>-24705.1</v>
      </c>
      <c r="E12" s="39">
        <f t="shared" si="0"/>
        <v>-4632.3248</v>
      </c>
    </row>
    <row r="13" spans="1:5" ht="30.75">
      <c r="A13" s="32">
        <v>257</v>
      </c>
      <c r="B13" s="33" t="s">
        <v>29</v>
      </c>
      <c r="C13" s="34" t="s">
        <v>30</v>
      </c>
      <c r="D13" s="40">
        <f t="shared" si="0"/>
        <v>-24705.1</v>
      </c>
      <c r="E13" s="40">
        <f t="shared" si="0"/>
        <v>-4632.3248</v>
      </c>
    </row>
    <row r="14" spans="1:5" ht="30.75">
      <c r="A14" s="32">
        <v>257</v>
      </c>
      <c r="B14" s="33" t="s">
        <v>31</v>
      </c>
      <c r="C14" s="34" t="s">
        <v>32</v>
      </c>
      <c r="D14" s="40">
        <f t="shared" si="0"/>
        <v>-24705.1</v>
      </c>
      <c r="E14" s="40">
        <f t="shared" si="0"/>
        <v>-4632.3248</v>
      </c>
    </row>
    <row r="15" spans="1:5" ht="30.75">
      <c r="A15" s="35">
        <v>257</v>
      </c>
      <c r="B15" s="36" t="s">
        <v>130</v>
      </c>
      <c r="C15" s="37" t="s">
        <v>33</v>
      </c>
      <c r="D15" s="41">
        <f>-(Доходы!C6)</f>
        <v>-24705.1</v>
      </c>
      <c r="E15" s="42">
        <f>SUM(-Доходы!D6)</f>
        <v>-4632.3248</v>
      </c>
    </row>
    <row r="16" spans="1:5" ht="15">
      <c r="A16" s="29">
        <v>257</v>
      </c>
      <c r="B16" s="30" t="s">
        <v>34</v>
      </c>
      <c r="C16" s="31" t="s">
        <v>35</v>
      </c>
      <c r="D16" s="42">
        <v>34217.7</v>
      </c>
      <c r="E16" s="42" t="s">
        <v>172</v>
      </c>
    </row>
    <row r="17" spans="1:5" ht="30.75">
      <c r="A17" s="32">
        <v>257</v>
      </c>
      <c r="B17" s="33" t="s">
        <v>36</v>
      </c>
      <c r="C17" s="34" t="s">
        <v>37</v>
      </c>
      <c r="D17" s="42">
        <v>34217.7</v>
      </c>
      <c r="E17" s="42" t="s">
        <v>172</v>
      </c>
    </row>
    <row r="18" spans="1:5" ht="30.75">
      <c r="A18" s="32">
        <v>257</v>
      </c>
      <c r="B18" s="33" t="s">
        <v>38</v>
      </c>
      <c r="C18" s="34" t="s">
        <v>39</v>
      </c>
      <c r="D18" s="42">
        <v>34217.7</v>
      </c>
      <c r="E18" s="42" t="s">
        <v>172</v>
      </c>
    </row>
    <row r="19" spans="1:5" ht="30.75">
      <c r="A19" s="35">
        <v>257</v>
      </c>
      <c r="B19" s="36" t="s">
        <v>129</v>
      </c>
      <c r="C19" s="37" t="s">
        <v>128</v>
      </c>
      <c r="D19" s="42">
        <v>34217.7</v>
      </c>
      <c r="E19" s="42" t="s">
        <v>172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2016-04-20T03:24:46Z</cp:lastPrinted>
  <dcterms:created xsi:type="dcterms:W3CDTF">2009-02-18T11:16:00Z</dcterms:created>
  <dcterms:modified xsi:type="dcterms:W3CDTF">2016-04-20T03:25:16Z</dcterms:modified>
  <cp:category/>
  <cp:version/>
  <cp:contentType/>
  <cp:contentStatus/>
</cp:coreProperties>
</file>